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dvising\"/>
    </mc:Choice>
  </mc:AlternateContent>
  <bookViews>
    <workbookView xWindow="0" yWindow="0" windowWidth="19200" windowHeight="11760"/>
  </bookViews>
  <sheets>
    <sheet name="Sheet1" sheetId="1" r:id="rId1"/>
  </sheets>
  <definedNames>
    <definedName name="_xlnm.Print_Area" localSheetId="0">Sheet1!$A$1:$K$60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U62" i="1" l="1"/>
  <c r="U52" i="1"/>
  <c r="U42" i="1"/>
  <c r="R42" i="1"/>
  <c r="R52" i="1"/>
  <c r="R62" i="1"/>
  <c r="O62" i="1"/>
  <c r="O52" i="1"/>
  <c r="O42" i="1"/>
  <c r="U32" i="1"/>
  <c r="R32" i="1"/>
  <c r="O32" i="1"/>
  <c r="U22" i="1"/>
  <c r="R22" i="1"/>
  <c r="O22" i="1"/>
  <c r="U12" i="1"/>
  <c r="Y2" i="1" s="1"/>
  <c r="R12" i="1"/>
  <c r="O12" i="1"/>
  <c r="R53" i="1" l="1"/>
  <c r="O53" i="1"/>
  <c r="U43" i="1"/>
  <c r="R43" i="1"/>
  <c r="O43" i="1"/>
  <c r="U33" i="1"/>
  <c r="R33" i="1"/>
  <c r="O33" i="1"/>
  <c r="U23" i="1"/>
  <c r="R23" i="1"/>
  <c r="O23" i="1"/>
  <c r="U13" i="1"/>
  <c r="R13" i="1"/>
  <c r="O13" i="1"/>
  <c r="U2" i="1"/>
  <c r="R2" i="1"/>
  <c r="U53" i="1"/>
  <c r="O2" i="1"/>
  <c r="B31" i="1" l="1"/>
  <c r="B27" i="1" l="1"/>
  <c r="B23" i="1"/>
  <c r="H19" i="1"/>
  <c r="B19" i="1"/>
  <c r="B15" i="1"/>
  <c r="H13" i="1"/>
  <c r="B10" i="1"/>
  <c r="H5" i="1"/>
  <c r="B9" i="1" l="1"/>
  <c r="B42" i="1" s="1"/>
  <c r="H44" i="1"/>
  <c r="B7" i="1" l="1"/>
</calcChain>
</file>

<file path=xl/sharedStrings.xml><?xml version="1.0" encoding="utf-8"?>
<sst xmlns="http://schemas.openxmlformats.org/spreadsheetml/2006/main" count="127" uniqueCount="102">
  <si>
    <t>College of Optics and Photonics</t>
  </si>
  <si>
    <t>University of Central Florida</t>
  </si>
  <si>
    <t>Name:</t>
  </si>
  <si>
    <t>FTIC               TRANSFER</t>
  </si>
  <si>
    <t>SH</t>
  </si>
  <si>
    <t>GPA</t>
  </si>
  <si>
    <t>T.E.</t>
  </si>
  <si>
    <t>ü</t>
  </si>
  <si>
    <t>PID:</t>
  </si>
  <si>
    <t>REQUIREMENTS</t>
  </si>
  <si>
    <t>TOTAL SEMESTER HOURS FOR GRADUATION</t>
  </si>
  <si>
    <t xml:space="preserve">GENERAL EDUCATION PROGRAM </t>
  </si>
  <si>
    <r>
      <t>EGN 3321 Engineering Analysis-Dynamics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or</t>
    </r>
  </si>
  <si>
    <t>COMMUNICATION</t>
  </si>
  <si>
    <t>EGN 3358 Thermo-Fluids-Heat Transfer</t>
  </si>
  <si>
    <t>ENC 1101 Composition I</t>
  </si>
  <si>
    <t>ENC 1102 Composition II</t>
  </si>
  <si>
    <r>
      <t xml:space="preserve">SPC 1603C Fundamentals of Technical Present </t>
    </r>
    <r>
      <rPr>
        <b/>
        <i/>
        <sz val="11"/>
        <color theme="1"/>
        <rFont val="Calibri"/>
        <family val="2"/>
        <scheme val="minor"/>
      </rPr>
      <t>or</t>
    </r>
  </si>
  <si>
    <t>SPC 1608 Fundamentals of Oral Communication</t>
  </si>
  <si>
    <t>CULTURAL &amp; HISTORICAL (*)</t>
  </si>
  <si>
    <r>
      <rPr>
        <b/>
        <sz val="11"/>
        <color theme="1"/>
        <rFont val="Calibri"/>
        <family val="2"/>
        <scheme val="minor"/>
      </rPr>
      <t xml:space="preserve">Select 2: </t>
    </r>
    <r>
      <rPr>
        <sz val="11"/>
        <color theme="1"/>
        <rFont val="Calibri"/>
        <family val="2"/>
        <scheme val="minor"/>
      </rPr>
      <t>AMH 2010, AMH 2020, EUH 2000, EUH</t>
    </r>
  </si>
  <si>
    <t>EEE 3350 Semiconductor Devices I</t>
  </si>
  <si>
    <t>2001, HUM 2211, HUM 2230, WOH 2012, WOH 2022</t>
  </si>
  <si>
    <t>EEL 3470 Electromagnetic Fields</t>
  </si>
  <si>
    <t xml:space="preserve">Approved Cultural Foundations course  </t>
  </si>
  <si>
    <t>SOCIAL FOUNDATION</t>
  </si>
  <si>
    <r>
      <rPr>
        <b/>
        <sz val="11"/>
        <color theme="1"/>
        <rFont val="Calibri"/>
        <family val="2"/>
        <scheme val="minor"/>
      </rPr>
      <t>Select 1:</t>
    </r>
    <r>
      <rPr>
        <sz val="11"/>
        <color theme="1"/>
        <rFont val="Calibri"/>
        <family val="2"/>
        <scheme val="minor"/>
      </rPr>
      <t xml:space="preserve">  ANT 2000/ PSY 2012/ SYG 2000 </t>
    </r>
  </si>
  <si>
    <r>
      <t xml:space="preserve">ECO 2013 Principles of Macroeconomics </t>
    </r>
    <r>
      <rPr>
        <b/>
        <i/>
        <sz val="11"/>
        <color theme="1"/>
        <rFont val="Calibri"/>
        <family val="2"/>
        <scheme val="minor"/>
      </rPr>
      <t>or</t>
    </r>
  </si>
  <si>
    <t>ECO 2023 Principles of Microeconomics</t>
  </si>
  <si>
    <t>OSE 3053 EM Waves for Photonics</t>
  </si>
  <si>
    <t>SCIENCE</t>
  </si>
  <si>
    <t>OSE 4520 Laser Engineering</t>
  </si>
  <si>
    <r>
      <t xml:space="preserve">GEO 1200 or GEO 2370 (either GEO is preferred) </t>
    </r>
    <r>
      <rPr>
        <b/>
        <i/>
        <sz val="11"/>
        <color theme="1"/>
        <rFont val="Calibri"/>
        <family val="2"/>
        <scheme val="minor"/>
      </rPr>
      <t>or</t>
    </r>
  </si>
  <si>
    <t>OSE 4520L Laser Engineering Lab</t>
  </si>
  <si>
    <r>
      <t xml:space="preserve">BSC 1050C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BSC 1005C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GLY 1030 3 </t>
    </r>
  </si>
  <si>
    <t>OSE 4410 Optoelectronics</t>
  </si>
  <si>
    <t>PHY 2048C Physics for Engineers &amp; Scientists I (**)</t>
  </si>
  <si>
    <t>OSE 4410L Optoelectronics Lab</t>
  </si>
  <si>
    <t>MATHEMATICAL</t>
  </si>
  <si>
    <t>OSE 4830 Imaging &amp; Display</t>
  </si>
  <si>
    <t>OSE 4830L Imaging &amp; Display Lab</t>
  </si>
  <si>
    <t>OSE 4470 Fiber Optic Communications</t>
  </si>
  <si>
    <t>OSE 4470L Fiber Optic Communications Lab</t>
  </si>
  <si>
    <t>COMMON PROGRAM PREREQUISITES (CPP)</t>
  </si>
  <si>
    <t>SUBTOTAL HRS</t>
  </si>
  <si>
    <t>SUBTOTAL SEM HRS (2.25 Min. GPA Required)</t>
  </si>
  <si>
    <t>GPA:  Write the GPA for the course</t>
  </si>
  <si>
    <t>TE:  UCF Transfer Equivalent Course Number</t>
  </si>
  <si>
    <t>OSE 4951 Senior Design I</t>
  </si>
  <si>
    <t xml:space="preserve">OSE 4952 Senior Design II </t>
  </si>
  <si>
    <t>OSE/EEL/PHY 4XXX Approved Course</t>
  </si>
  <si>
    <t>OSE 3052 Introduction to Photonics</t>
  </si>
  <si>
    <t>OSE 3052L Introduction to Photonics Lab</t>
  </si>
  <si>
    <t xml:space="preserve">Questions? Email undergrad@creol.ucf.edu </t>
  </si>
  <si>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Math/Eng/Sci </t>
    </r>
    <r>
      <rPr>
        <i/>
        <sz val="11"/>
        <color theme="1"/>
        <rFont val="Calibri"/>
        <family val="2"/>
        <scheme val="minor"/>
      </rPr>
      <t>(max 6) Approved Course</t>
    </r>
  </si>
  <si>
    <t xml:space="preserve">OSE 4930 Frontiers of Optics &amp; Photonics  </t>
  </si>
  <si>
    <t xml:space="preserve">  * Required "C-" minimum required by the Gordon Rule </t>
  </si>
  <si>
    <t>Note:  2014-2015 Course Catalog superceeds any errors or omissions represented here.</t>
  </si>
  <si>
    <t>Courses that can only be taken in the major</t>
  </si>
  <si>
    <t>Can only be taken as final pending or in the major</t>
  </si>
  <si>
    <t>Indicates courses that can be taken as pending major</t>
  </si>
  <si>
    <r>
      <t xml:space="preserve">ENGINEERING CORE: Basic Level </t>
    </r>
    <r>
      <rPr>
        <b/>
        <i/>
        <sz val="10"/>
        <color theme="0"/>
        <rFont val="Calibri"/>
        <family val="2"/>
        <scheme val="minor"/>
      </rPr>
      <t>(mGPA)</t>
    </r>
  </si>
  <si>
    <r>
      <t xml:space="preserve">ENGINEERING CORE: Advanced Level </t>
    </r>
    <r>
      <rPr>
        <b/>
        <i/>
        <sz val="10"/>
        <color theme="0"/>
        <rFont val="Calibri"/>
        <family val="2"/>
        <scheme val="minor"/>
      </rPr>
      <t>(mGPA)</t>
    </r>
  </si>
  <si>
    <r>
      <t xml:space="preserve">PHOTONICS MAJOR and CAPSTONE </t>
    </r>
    <r>
      <rPr>
        <b/>
        <i/>
        <sz val="10"/>
        <color theme="0"/>
        <rFont val="Calibri"/>
        <family val="2"/>
        <scheme val="minor"/>
      </rPr>
      <t>(mGPA)</t>
    </r>
  </si>
  <si>
    <t>2015-2016 PHOTONICS SCIENCE &amp; ENGINEERING DEGREE REQUIREMENT CHECKLIST</t>
  </si>
  <si>
    <t>EEL 3123C Networks and Systems **</t>
  </si>
  <si>
    <t xml:space="preserve">EGN 3310 Statics </t>
  </si>
  <si>
    <t>EGN 3211 Engineering Analysis &amp; Comp. **</t>
  </si>
  <si>
    <t>PHY 3101 Physics for Engineers &amp; Scientists III **</t>
  </si>
  <si>
    <t>MAC 2311C Calculus I **</t>
  </si>
  <si>
    <t>MAC 2312 Calculus II **</t>
  </si>
  <si>
    <t>MAC 2313 Calculus III **</t>
  </si>
  <si>
    <t>PHY 2048C Physics for Engineers &amp; Scientists I **</t>
  </si>
  <si>
    <t>PHY 2049C Physics for Engineers &amp; Scientists II **</t>
  </si>
  <si>
    <r>
      <t xml:space="preserve">CHS 1440 Principles of Chemistry **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</t>
    </r>
  </si>
  <si>
    <t>MAP 2302 Differential Equations **</t>
  </si>
  <si>
    <t>CHS 2045C Chemistry Fundamentals I **</t>
  </si>
  <si>
    <t>MAC 2311C Calculus I  **</t>
  </si>
  <si>
    <t>STA 3032 Prob &amp; Stats for Engrs *</t>
  </si>
  <si>
    <t>CPP</t>
  </si>
  <si>
    <r>
      <t xml:space="preserve">EGS 1006C Intro to Eng. Prof * </t>
    </r>
    <r>
      <rPr>
        <sz val="11"/>
        <color theme="1"/>
        <rFont val="Calibri"/>
        <family val="2"/>
      </rPr>
      <t>‡</t>
    </r>
  </si>
  <si>
    <t>EGN 1007C Eng. Concepts and Methods ‡</t>
  </si>
  <si>
    <t>** Required minimum "C" or better grade    ‡ First Year Students Only</t>
  </si>
  <si>
    <t xml:space="preserve">If EGS 1006C and EGN 1007C are not taken, add </t>
  </si>
  <si>
    <r>
      <t xml:space="preserve">STA 3032 Probability &amp; Statistics for Engrs * </t>
    </r>
    <r>
      <rPr>
        <i/>
        <sz val="10"/>
        <color theme="1"/>
        <rFont val="Calibri"/>
        <family val="2"/>
        <scheme val="minor"/>
      </rPr>
      <t>(mGPA)</t>
    </r>
  </si>
  <si>
    <t>2 semester hours to restricted electives.</t>
  </si>
  <si>
    <t>Fall</t>
  </si>
  <si>
    <t>Spring</t>
  </si>
  <si>
    <t>Summer</t>
  </si>
  <si>
    <t xml:space="preserve">Fall </t>
  </si>
  <si>
    <t>Course</t>
  </si>
  <si>
    <t>Student Planning Starting Year</t>
  </si>
  <si>
    <t>EEL 3004C Electrical Networks **</t>
  </si>
  <si>
    <t>EEE 3307C Electronics 1</t>
  </si>
  <si>
    <t>Courses taken prior to this semester.</t>
  </si>
  <si>
    <r>
      <t xml:space="preserve">RESTRICTED ELECTIVES (RE) </t>
    </r>
    <r>
      <rPr>
        <b/>
        <i/>
        <sz val="10"/>
        <color theme="0"/>
        <rFont val="Calibri"/>
        <family val="2"/>
        <scheme val="minor"/>
      </rPr>
      <t xml:space="preserve">(mGPA) </t>
    </r>
  </si>
  <si>
    <t>OSE 4421 Biophotonics  (RE)</t>
  </si>
  <si>
    <t>OSE 4240 Optics &amp; Photonics Design (RE)</t>
  </si>
  <si>
    <t>OSE 4720 Visual Optics (RE)</t>
  </si>
  <si>
    <t>OSE 5312 Light Matter Interaction (RE)</t>
  </si>
  <si>
    <r>
      <t xml:space="preserve">Grand Total </t>
    </r>
    <r>
      <rPr>
        <b/>
        <sz val="9"/>
        <color theme="1"/>
        <rFont val="Calibri"/>
        <family val="2"/>
        <scheme val="minor"/>
      </rPr>
      <t>(completed and planned)</t>
    </r>
  </si>
  <si>
    <r>
      <t xml:space="preserve">Total </t>
    </r>
    <r>
      <rPr>
        <b/>
        <sz val="9"/>
        <color theme="1"/>
        <rFont val="Calibri"/>
        <family val="2"/>
        <scheme val="minor"/>
      </rPr>
      <t>(completed)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</si>
</sst>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5" xfId="0" applyBorder="1"/>
    <xf numFmtId="0" fontId="0" fillId="0" borderId="0" xfId="0" applyFill="1"/>
    <xf numFmtId="0" fontId="0" fillId="10" borderId="2" xfId="0" applyFill="1" applyBorder="1" applyProtection="1">
      <protection locked="0"/>
    </xf>
    <xf numFmtId="0" fontId="13" fillId="10" borderId="2" xfId="0" applyFont="1" applyFill="1" applyBorder="1" applyProtection="1">
      <protection locked="0"/>
    </xf>
    <xf numFmtId="0" fontId="2" fillId="11" borderId="1" xfId="0" applyFont="1" applyFill="1" applyBorder="1" applyAlignment="1" applyProtection="1">
      <alignment horizontal="right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2" fillId="11" borderId="4" xfId="0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6" borderId="12" xfId="0" applyFill="1" applyBorder="1" applyProtection="1"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5" fillId="0" borderId="11" xfId="0" applyFont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5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7" borderId="20" xfId="0" applyFill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0" fillId="7" borderId="23" xfId="0" applyFill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6" borderId="26" xfId="0" applyFill="1" applyBorder="1" applyProtection="1">
      <protection locked="0"/>
    </xf>
    <xf numFmtId="0" fontId="2" fillId="6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0" xfId="0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7" borderId="12" xfId="0" applyFill="1" applyBorder="1" applyProtection="1"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0" fillId="8" borderId="12" xfId="0" applyFill="1" applyBorder="1" applyProtection="1">
      <protection locked="0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8" borderId="26" xfId="0" applyFill="1" applyBorder="1" applyProtection="1">
      <protection locked="0"/>
    </xf>
    <xf numFmtId="0" fontId="2" fillId="8" borderId="27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7" fillId="4" borderId="11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6" borderId="23" xfId="0" applyFill="1" applyBorder="1" applyProtection="1">
      <protection locked="0"/>
    </xf>
    <xf numFmtId="0" fontId="2" fillId="6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8" borderId="20" xfId="0" applyFont="1" applyFill="1" applyBorder="1" applyProtection="1">
      <protection locked="0"/>
    </xf>
    <xf numFmtId="0" fontId="7" fillId="4" borderId="34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8" fillId="8" borderId="23" xfId="0" applyFont="1" applyFill="1" applyBorder="1" applyProtection="1">
      <protection locked="0"/>
    </xf>
    <xf numFmtId="0" fontId="7" fillId="4" borderId="36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11" borderId="2" xfId="0" applyFont="1" applyFill="1" applyBorder="1" applyAlignment="1" applyProtection="1">
      <alignment horizontal="left"/>
      <protection locked="0"/>
    </xf>
    <xf numFmtId="0" fontId="2" fillId="11" borderId="0" xfId="0" applyFont="1" applyFill="1" applyBorder="1" applyAlignment="1" applyProtection="1">
      <alignment horizontal="left"/>
      <protection locked="0"/>
    </xf>
    <xf numFmtId="0" fontId="0" fillId="0" borderId="35" xfId="0" applyBorder="1"/>
    <xf numFmtId="0" fontId="0" fillId="12" borderId="34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19" xfId="0" applyFill="1" applyBorder="1" applyProtection="1">
      <protection locked="0"/>
    </xf>
    <xf numFmtId="0" fontId="0" fillId="4" borderId="0" xfId="0" applyFill="1"/>
    <xf numFmtId="0" fontId="2" fillId="10" borderId="2" xfId="0" applyFont="1" applyFill="1" applyBorder="1" applyProtection="1">
      <protection locked="0"/>
    </xf>
    <xf numFmtId="0" fontId="2" fillId="10" borderId="16" xfId="0" applyFont="1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0" fillId="4" borderId="19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13" fillId="4" borderId="19" xfId="0" applyFont="1" applyFill="1" applyBorder="1" applyProtection="1">
      <protection locked="0"/>
    </xf>
    <xf numFmtId="0" fontId="0" fillId="4" borderId="0" xfId="0" applyFill="1" applyBorder="1"/>
    <xf numFmtId="0" fontId="2" fillId="9" borderId="4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CC"/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76200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76200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0</xdr:rowOff>
        </xdr:from>
        <xdr:to>
          <xdr:col>6</xdr:col>
          <xdr:colOff>0</xdr:colOff>
          <xdr:row>12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76200</xdr:rowOff>
        </xdr:from>
        <xdr:to>
          <xdr:col>6</xdr:col>
          <xdr:colOff>0</xdr:colOff>
          <xdr:row>13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0</xdr:rowOff>
        </xdr:from>
        <xdr:to>
          <xdr:col>6</xdr:col>
          <xdr:colOff>0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85725</xdr:rowOff>
        </xdr:from>
        <xdr:to>
          <xdr:col>6</xdr:col>
          <xdr:colOff>0</xdr:colOff>
          <xdr:row>16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6</xdr:col>
          <xdr:colOff>0</xdr:colOff>
          <xdr:row>18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6</xdr:col>
          <xdr:colOff>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6</xdr:col>
          <xdr:colOff>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85725</xdr:rowOff>
        </xdr:from>
        <xdr:to>
          <xdr:col>6</xdr:col>
          <xdr:colOff>0</xdr:colOff>
          <xdr:row>21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85725</xdr:rowOff>
        </xdr:from>
        <xdr:to>
          <xdr:col>6</xdr:col>
          <xdr:colOff>0</xdr:colOff>
          <xdr:row>24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0</xdr:rowOff>
        </xdr:from>
        <xdr:to>
          <xdr:col>6</xdr:col>
          <xdr:colOff>0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0</xdr:rowOff>
        </xdr:from>
        <xdr:to>
          <xdr:col>6</xdr:col>
          <xdr:colOff>0</xdr:colOff>
          <xdr:row>27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0</xdr:rowOff>
        </xdr:from>
        <xdr:to>
          <xdr:col>6</xdr:col>
          <xdr:colOff>0</xdr:colOff>
          <xdr:row>28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0</xdr:rowOff>
        </xdr:from>
        <xdr:to>
          <xdr:col>6</xdr:col>
          <xdr:colOff>0</xdr:colOff>
          <xdr:row>29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180975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0</xdr:rowOff>
        </xdr:from>
        <xdr:to>
          <xdr:col>6</xdr:col>
          <xdr:colOff>0</xdr:colOff>
          <xdr:row>32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6</xdr:col>
          <xdr:colOff>0</xdr:colOff>
          <xdr:row>33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0</xdr:rowOff>
        </xdr:from>
        <xdr:to>
          <xdr:col>6</xdr:col>
          <xdr:colOff>0</xdr:colOff>
          <xdr:row>34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0</xdr:rowOff>
        </xdr:from>
        <xdr:to>
          <xdr:col>6</xdr:col>
          <xdr:colOff>0</xdr:colOff>
          <xdr:row>35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35</xdr:row>
          <xdr:rowOff>95250</xdr:rowOff>
        </xdr:from>
        <xdr:to>
          <xdr:col>6</xdr:col>
          <xdr:colOff>0</xdr:colOff>
          <xdr:row>36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6</xdr:col>
          <xdr:colOff>0</xdr:colOff>
          <xdr:row>38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0</xdr:rowOff>
        </xdr:from>
        <xdr:to>
          <xdr:col>6</xdr:col>
          <xdr:colOff>0</xdr:colOff>
          <xdr:row>39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39</xdr:row>
          <xdr:rowOff>0</xdr:rowOff>
        </xdr:from>
        <xdr:to>
          <xdr:col>6</xdr:col>
          <xdr:colOff>0</xdr:colOff>
          <xdr:row>40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190500</xdr:rowOff>
        </xdr:from>
        <xdr:to>
          <xdr:col>6</xdr:col>
          <xdr:colOff>0</xdr:colOff>
          <xdr:row>31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41</xdr:row>
          <xdr:rowOff>0</xdr:rowOff>
        </xdr:from>
        <xdr:to>
          <xdr:col>6</xdr:col>
          <xdr:colOff>0</xdr:colOff>
          <xdr:row>42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0</xdr:rowOff>
        </xdr:from>
        <xdr:to>
          <xdr:col>11</xdr:col>
          <xdr:colOff>57150</xdr:colOff>
          <xdr:row>44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0</xdr:rowOff>
        </xdr:from>
        <xdr:to>
          <xdr:col>11</xdr:col>
          <xdr:colOff>57150</xdr:colOff>
          <xdr:row>39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0</xdr:rowOff>
        </xdr:from>
        <xdr:to>
          <xdr:col>11</xdr:col>
          <xdr:colOff>57150</xdr:colOff>
          <xdr:row>38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0</xdr:rowOff>
        </xdr:from>
        <xdr:to>
          <xdr:col>11</xdr:col>
          <xdr:colOff>57150</xdr:colOff>
          <xdr:row>37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0</xdr:rowOff>
        </xdr:from>
        <xdr:to>
          <xdr:col>11</xdr:col>
          <xdr:colOff>57150</xdr:colOff>
          <xdr:row>36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0</xdr:rowOff>
        </xdr:from>
        <xdr:to>
          <xdr:col>11</xdr:col>
          <xdr:colOff>57150</xdr:colOff>
          <xdr:row>35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0</xdr:rowOff>
        </xdr:from>
        <xdr:to>
          <xdr:col>11</xdr:col>
          <xdr:colOff>57150</xdr:colOff>
          <xdr:row>34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0</xdr:rowOff>
        </xdr:from>
        <xdr:to>
          <xdr:col>11</xdr:col>
          <xdr:colOff>57150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0</xdr:rowOff>
        </xdr:from>
        <xdr:to>
          <xdr:col>11</xdr:col>
          <xdr:colOff>57150</xdr:colOff>
          <xdr:row>32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0</xdr:rowOff>
        </xdr:from>
        <xdr:to>
          <xdr:col>11</xdr:col>
          <xdr:colOff>57150</xdr:colOff>
          <xdr:row>29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0</xdr:rowOff>
        </xdr:from>
        <xdr:to>
          <xdr:col>11</xdr:col>
          <xdr:colOff>57150</xdr:colOff>
          <xdr:row>28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0</xdr:rowOff>
        </xdr:from>
        <xdr:to>
          <xdr:col>11</xdr:col>
          <xdr:colOff>57150</xdr:colOff>
          <xdr:row>27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0</xdr:rowOff>
        </xdr:from>
        <xdr:to>
          <xdr:col>11</xdr:col>
          <xdr:colOff>57150</xdr:colOff>
          <xdr:row>26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0</xdr:rowOff>
        </xdr:from>
        <xdr:to>
          <xdr:col>11</xdr:col>
          <xdr:colOff>57150</xdr:colOff>
          <xdr:row>25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0</xdr:rowOff>
        </xdr:from>
        <xdr:to>
          <xdr:col>11</xdr:col>
          <xdr:colOff>57150</xdr:colOff>
          <xdr:row>24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0</xdr:rowOff>
        </xdr:from>
        <xdr:to>
          <xdr:col>11</xdr:col>
          <xdr:colOff>57150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21</xdr:row>
          <xdr:rowOff>0</xdr:rowOff>
        </xdr:from>
        <xdr:to>
          <xdr:col>11</xdr:col>
          <xdr:colOff>57150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0</xdr:rowOff>
        </xdr:from>
        <xdr:to>
          <xdr:col>11</xdr:col>
          <xdr:colOff>57150</xdr:colOff>
          <xdr:row>21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0</xdr:rowOff>
        </xdr:from>
        <xdr:to>
          <xdr:col>11</xdr:col>
          <xdr:colOff>57150</xdr:colOff>
          <xdr:row>20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0</xdr:rowOff>
        </xdr:from>
        <xdr:to>
          <xdr:col>11</xdr:col>
          <xdr:colOff>57150</xdr:colOff>
          <xdr:row>19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0</xdr:rowOff>
        </xdr:from>
        <xdr:to>
          <xdr:col>11</xdr:col>
          <xdr:colOff>57150</xdr:colOff>
          <xdr:row>18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0</xdr:rowOff>
        </xdr:from>
        <xdr:to>
          <xdr:col>11</xdr:col>
          <xdr:colOff>57150</xdr:colOff>
          <xdr:row>17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0</xdr:rowOff>
        </xdr:from>
        <xdr:to>
          <xdr:col>11</xdr:col>
          <xdr:colOff>57150</xdr:colOff>
          <xdr:row>16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0</xdr:rowOff>
        </xdr:from>
        <xdr:to>
          <xdr:col>11</xdr:col>
          <xdr:colOff>57150</xdr:colOff>
          <xdr:row>15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13</xdr:row>
          <xdr:rowOff>0</xdr:rowOff>
        </xdr:from>
        <xdr:to>
          <xdr:col>11</xdr:col>
          <xdr:colOff>57150</xdr:colOff>
          <xdr:row>14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0</xdr:rowOff>
        </xdr:from>
        <xdr:to>
          <xdr:col>11</xdr:col>
          <xdr:colOff>57150</xdr:colOff>
          <xdr:row>13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0</xdr:rowOff>
        </xdr:from>
        <xdr:to>
          <xdr:col>11</xdr:col>
          <xdr:colOff>57150</xdr:colOff>
          <xdr:row>12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0</xdr:rowOff>
        </xdr:from>
        <xdr:to>
          <xdr:col>11</xdr:col>
          <xdr:colOff>57150</xdr:colOff>
          <xdr:row>11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95250</xdr:rowOff>
        </xdr:from>
        <xdr:to>
          <xdr:col>11</xdr:col>
          <xdr:colOff>57150</xdr:colOff>
          <xdr:row>9</xdr:row>
          <xdr:rowOff>123825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0</xdr:rowOff>
        </xdr:from>
        <xdr:to>
          <xdr:col>11</xdr:col>
          <xdr:colOff>57150</xdr:colOff>
          <xdr:row>8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11</xdr:col>
          <xdr:colOff>57150</xdr:colOff>
          <xdr:row>7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0</xdr:rowOff>
        </xdr:from>
        <xdr:to>
          <xdr:col>11</xdr:col>
          <xdr:colOff>57150</xdr:colOff>
          <xdr:row>6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42</xdr:row>
          <xdr:rowOff>0</xdr:rowOff>
        </xdr:from>
        <xdr:to>
          <xdr:col>11</xdr:col>
          <xdr:colOff>57150</xdr:colOff>
          <xdr:row>43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0</xdr:rowOff>
        </xdr:from>
        <xdr:to>
          <xdr:col>11</xdr:col>
          <xdr:colOff>57150</xdr:colOff>
          <xdr:row>40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76200</xdr:rowOff>
        </xdr:from>
        <xdr:to>
          <xdr:col>11</xdr:col>
          <xdr:colOff>57150</xdr:colOff>
          <xdr:row>41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</xdr:row>
          <xdr:rowOff>200025</xdr:rowOff>
        </xdr:from>
        <xdr:to>
          <xdr:col>6</xdr:col>
          <xdr:colOff>647700</xdr:colOff>
          <xdr:row>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1485900</xdr:colOff>
          <xdr:row>2</xdr:row>
          <xdr:rowOff>200025</xdr:rowOff>
        </xdr:from>
        <xdr:to>
          <xdr:col>6</xdr:col>
          <xdr:colOff>1790700</xdr:colOff>
          <xdr:row>4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9525</xdr:rowOff>
        </xdr:from>
        <xdr:to>
          <xdr:col>6</xdr:col>
          <xdr:colOff>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0</xdr:rowOff>
        </xdr:from>
        <xdr:to>
          <xdr:col>11</xdr:col>
          <xdr:colOff>57150</xdr:colOff>
          <xdr:row>5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69272</xdr:colOff>
      <xdr:row>46</xdr:row>
      <xdr:rowOff>17318</xdr:rowOff>
    </xdr:from>
    <xdr:to>
      <xdr:col>5</xdr:col>
      <xdr:colOff>51954</xdr:colOff>
      <xdr:row>57</xdr:row>
      <xdr:rowOff>17318</xdr:rowOff>
    </xdr:to>
    <xdr:sp macro="" textlink="">
      <xdr:nvSpPr>
        <xdr:cNvPr id="71" name="TextBox 70"/>
        <xdr:cNvSpPr txBox="1"/>
      </xdr:nvSpPr>
      <xdr:spPr>
        <a:xfrm>
          <a:off x="69272" y="8989868"/>
          <a:ext cx="4440382" cy="2095500"/>
        </a:xfrm>
        <a:prstGeom prst="rect">
          <a:avLst/>
        </a:prstGeom>
        <a:solidFill>
          <a:schemeClr val="lt1"/>
        </a:solidFill>
        <a:ln w="25400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  <a:p>
          <a:r>
            <a:rPr lang="en-US" sz="1100" b="1"/>
            <a:t>Prior</a:t>
          </a:r>
          <a:r>
            <a:rPr lang="en-US" sz="1100" b="1" baseline="0"/>
            <a:t> to the completion of MAC 2311C, MAC 2312, PHY 2048C and CHS 1440 or CHM 2045C, students select Photonic Science &amp; Eng. PENDING as the major.  Once these courses have been completed with a C or better, the major can be changed to Photonic Science &amp; Eng.  This allows access to advanced courses.</a:t>
          </a:r>
        </a:p>
        <a:p>
          <a:endParaRPr lang="en-US" sz="1100" b="1" baseline="0"/>
        </a:p>
        <a:p>
          <a:r>
            <a:rPr lang="en-US" sz="1100" b="1"/>
            <a:t>To</a:t>
          </a:r>
          <a:r>
            <a:rPr lang="en-US" sz="1100" b="1" baseline="0"/>
            <a:t> graduate, students must have a minimum 2.25 GPA in Core, Major, Capstone, and Restricted Electives as indicated by </a:t>
          </a:r>
          <a:r>
            <a:rPr lang="en-US" sz="1100" b="1" i="1" baseline="0"/>
            <a:t>mGPA</a:t>
          </a:r>
          <a:r>
            <a:rPr lang="en-US" sz="1100" b="1" baseline="0"/>
            <a:t>.  </a:t>
          </a:r>
          <a:endParaRPr lang="en-US" sz="1100" b="1"/>
        </a:p>
      </xdr:txBody>
    </xdr:sp>
    <xdr:clientData/>
  </xdr:twoCellAnchor>
  <xdr:twoCellAnchor editAs="oneCell">
    <xdr:from>
      <xdr:col>6</xdr:col>
      <xdr:colOff>1698047</xdr:colOff>
      <xdr:row>0</xdr:row>
      <xdr:rowOff>25977</xdr:rowOff>
    </xdr:from>
    <xdr:to>
      <xdr:col>10</xdr:col>
      <xdr:colOff>260638</xdr:colOff>
      <xdr:row>1</xdr:row>
      <xdr:rowOff>191003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1472" y="25977"/>
          <a:ext cx="2629766" cy="37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workbookViewId="0">
      <selection activeCell="Y9" sqref="Y9"/>
    </sheetView>
  </sheetViews>
  <sheetFormatPr defaultRowHeight="15" x14ac:dyDescent="0.25"/>
  <cols>
    <col min="1" max="1" width="45.28515625" style="15" customWidth="1"/>
    <col min="2" max="2" width="4.5703125" style="103" bestFit="1" customWidth="1"/>
    <col min="3" max="3" width="4.5703125" style="103" customWidth="1"/>
    <col min="4" max="4" width="8.42578125" style="103" customWidth="1"/>
    <col min="5" max="5" width="4" style="103" bestFit="1" customWidth="1"/>
    <col min="6" max="6" width="1.28515625" style="15" customWidth="1"/>
    <col min="7" max="7" width="44.28515625" style="15" customWidth="1"/>
    <col min="8" max="8" width="3.7109375" style="103" bestFit="1" customWidth="1"/>
    <col min="9" max="9" width="4.5703125" style="103" customWidth="1"/>
    <col min="10" max="10" width="8.42578125" style="103" customWidth="1"/>
    <col min="11" max="11" width="4.28515625" style="15" customWidth="1"/>
    <col min="12" max="12" width="1.28515625" style="2" customWidth="1"/>
    <col min="13" max="13" width="0.42578125" style="127" customWidth="1"/>
    <col min="14" max="14" width="31.42578125" style="15" customWidth="1"/>
    <col min="15" max="15" width="5" style="9" customWidth="1"/>
    <col min="16" max="16" width="0.42578125" style="118" customWidth="1"/>
    <col min="17" max="17" width="31.42578125" style="9" customWidth="1"/>
    <col min="18" max="18" width="5" style="16" bestFit="1" customWidth="1"/>
    <col min="19" max="19" width="0.28515625" style="117" customWidth="1"/>
    <col min="20" max="20" width="31.42578125" style="9" customWidth="1"/>
    <col min="21" max="21" width="5" style="9" customWidth="1"/>
    <col min="22" max="22" width="0.28515625" customWidth="1"/>
    <col min="23" max="23" width="0.28515625" style="112" customWidth="1"/>
    <col min="24" max="24" width="31.42578125" customWidth="1"/>
    <col min="25" max="25" width="5" customWidth="1"/>
    <col min="26" max="26" width="0.42578125" style="112" customWidth="1"/>
  </cols>
  <sheetData>
    <row r="1" spans="1:25" ht="16.5" thickBot="1" x14ac:dyDescent="0.3">
      <c r="A1" s="17" t="s">
        <v>64</v>
      </c>
      <c r="B1" s="18"/>
      <c r="C1" s="18"/>
      <c r="D1" s="18"/>
      <c r="E1" s="18"/>
      <c r="F1" s="19"/>
      <c r="G1" s="19"/>
      <c r="H1" s="20"/>
      <c r="I1" s="20"/>
      <c r="J1" s="20"/>
      <c r="K1" s="21"/>
      <c r="N1" s="113" t="s">
        <v>91</v>
      </c>
      <c r="O1" s="104">
        <v>2015</v>
      </c>
      <c r="P1" s="119"/>
      <c r="Q1" s="124"/>
      <c r="R1" s="4"/>
      <c r="S1" s="116"/>
      <c r="T1" s="3"/>
      <c r="U1" s="3"/>
      <c r="V1" s="1"/>
      <c r="X1" s="114" t="s">
        <v>94</v>
      </c>
      <c r="Y1" s="115"/>
    </row>
    <row r="2" spans="1:25" ht="15.75" x14ac:dyDescent="0.25">
      <c r="A2" s="22" t="s">
        <v>0</v>
      </c>
      <c r="B2" s="23" t="s">
        <v>1</v>
      </c>
      <c r="C2" s="24"/>
      <c r="D2" s="24"/>
      <c r="E2" s="24"/>
      <c r="F2" s="25"/>
      <c r="G2" s="25"/>
      <c r="H2" s="26"/>
      <c r="I2" s="26"/>
      <c r="J2" s="26"/>
      <c r="K2" s="10"/>
      <c r="N2" s="5" t="s">
        <v>86</v>
      </c>
      <c r="O2" s="105">
        <f>O1</f>
        <v>2015</v>
      </c>
      <c r="P2" s="120"/>
      <c r="Q2" s="5" t="s">
        <v>87</v>
      </c>
      <c r="R2" s="105">
        <f>O1+1</f>
        <v>2016</v>
      </c>
      <c r="S2" s="120"/>
      <c r="T2" s="5" t="s">
        <v>88</v>
      </c>
      <c r="U2" s="105">
        <f>O1+1</f>
        <v>2016</v>
      </c>
      <c r="V2" s="1"/>
      <c r="X2" s="5" t="s">
        <v>100</v>
      </c>
      <c r="Y2" s="129">
        <f>SUM(Y3,O12,R12,U12,O22,R22,U22,U32,R32,O32,O42,R42,U42,U52,R52,O52,O62,R62,U62)</f>
        <v>0</v>
      </c>
    </row>
    <row r="3" spans="1:25" ht="16.5" thickBot="1" x14ac:dyDescent="0.3">
      <c r="A3" s="27"/>
      <c r="B3" s="24"/>
      <c r="C3" s="24"/>
      <c r="D3" s="24"/>
      <c r="E3" s="24"/>
      <c r="F3" s="25"/>
      <c r="G3" s="25"/>
      <c r="H3" s="26"/>
      <c r="I3" s="26"/>
      <c r="J3" s="26"/>
      <c r="K3" s="10"/>
      <c r="N3" s="6" t="s">
        <v>90</v>
      </c>
      <c r="O3" s="7" t="s">
        <v>4</v>
      </c>
      <c r="P3" s="121"/>
      <c r="Q3" s="6" t="s">
        <v>90</v>
      </c>
      <c r="R3" s="7" t="s">
        <v>4</v>
      </c>
      <c r="S3" s="121"/>
      <c r="T3" s="6" t="s">
        <v>90</v>
      </c>
      <c r="U3" s="7" t="s">
        <v>4</v>
      </c>
      <c r="V3" s="1"/>
      <c r="X3" s="128" t="s">
        <v>101</v>
      </c>
      <c r="Y3" s="130">
        <f>SUM(Y4:Y62)</f>
        <v>0</v>
      </c>
    </row>
    <row r="4" spans="1:25" ht="16.5" thickBot="1" x14ac:dyDescent="0.3">
      <c r="A4" s="27" t="s">
        <v>2</v>
      </c>
      <c r="B4" s="24"/>
      <c r="C4" s="24"/>
      <c r="D4" s="24"/>
      <c r="E4" s="24"/>
      <c r="F4" s="9"/>
      <c r="G4" s="28" t="s">
        <v>3</v>
      </c>
      <c r="H4" s="29" t="s">
        <v>4</v>
      </c>
      <c r="I4" s="30" t="s">
        <v>5</v>
      </c>
      <c r="J4" s="31" t="s">
        <v>6</v>
      </c>
      <c r="K4" s="32" t="s">
        <v>7</v>
      </c>
      <c r="N4" s="9"/>
      <c r="V4" s="1"/>
    </row>
    <row r="5" spans="1:25" ht="16.5" thickBot="1" x14ac:dyDescent="0.3">
      <c r="A5" s="27" t="s">
        <v>8</v>
      </c>
      <c r="B5" s="26"/>
      <c r="C5" s="26"/>
      <c r="D5" s="26"/>
      <c r="E5" s="26"/>
      <c r="F5" s="9"/>
      <c r="G5" s="33" t="s">
        <v>61</v>
      </c>
      <c r="H5" s="34">
        <f>SUM(H6:H12)</f>
        <v>14</v>
      </c>
      <c r="I5" s="35"/>
      <c r="J5" s="35"/>
      <c r="K5" s="36"/>
      <c r="N5" s="9"/>
      <c r="V5" s="1"/>
    </row>
    <row r="6" spans="1:25" ht="15.75" thickBot="1" x14ac:dyDescent="0.3">
      <c r="A6" s="37" t="s">
        <v>9</v>
      </c>
      <c r="B6" s="38" t="s">
        <v>4</v>
      </c>
      <c r="C6" s="39" t="s">
        <v>5</v>
      </c>
      <c r="D6" s="40" t="s">
        <v>6</v>
      </c>
      <c r="E6" s="32" t="s">
        <v>7</v>
      </c>
      <c r="F6" s="9"/>
      <c r="G6" s="41" t="s">
        <v>80</v>
      </c>
      <c r="H6" s="42">
        <v>1</v>
      </c>
      <c r="I6" s="43"/>
      <c r="J6" s="44"/>
      <c r="K6" s="45"/>
      <c r="V6" s="1"/>
    </row>
    <row r="7" spans="1:25" ht="15.75" thickBot="1" x14ac:dyDescent="0.3">
      <c r="A7" s="46" t="s">
        <v>10</v>
      </c>
      <c r="B7" s="47">
        <f>SUM(B9,B31,H5,H13,H19,H34)</f>
        <v>128</v>
      </c>
      <c r="C7" s="48"/>
      <c r="D7" s="49"/>
      <c r="E7" s="50"/>
      <c r="F7" s="9"/>
      <c r="G7" s="41" t="s">
        <v>81</v>
      </c>
      <c r="H7" s="42">
        <v>1</v>
      </c>
      <c r="I7" s="43"/>
      <c r="J7" s="44"/>
      <c r="K7" s="45"/>
      <c r="V7" s="1"/>
    </row>
    <row r="8" spans="1:25" ht="15.75" thickBot="1" x14ac:dyDescent="0.3">
      <c r="A8" s="46"/>
      <c r="B8" s="47"/>
      <c r="C8" s="51"/>
      <c r="D8" s="47"/>
      <c r="E8" s="47"/>
      <c r="F8" s="9"/>
      <c r="G8" s="41" t="s">
        <v>66</v>
      </c>
      <c r="H8" s="42">
        <v>3</v>
      </c>
      <c r="I8" s="43"/>
      <c r="J8" s="44"/>
      <c r="K8" s="45"/>
      <c r="N8" s="9"/>
      <c r="V8" s="1"/>
    </row>
    <row r="9" spans="1:25" x14ac:dyDescent="0.25">
      <c r="A9" s="52" t="s">
        <v>11</v>
      </c>
      <c r="B9" s="53">
        <f>SUM(B27,B23,B19,B15,B10)</f>
        <v>27</v>
      </c>
      <c r="C9" s="53"/>
      <c r="D9" s="53"/>
      <c r="E9" s="54"/>
      <c r="F9" s="9"/>
      <c r="G9" s="55" t="s">
        <v>12</v>
      </c>
      <c r="H9" s="153">
        <v>3</v>
      </c>
      <c r="I9" s="140"/>
      <c r="J9" s="146"/>
      <c r="K9" s="152"/>
      <c r="N9" s="9"/>
      <c r="V9" s="1"/>
    </row>
    <row r="10" spans="1:25" x14ac:dyDescent="0.25">
      <c r="A10" s="56" t="s">
        <v>13</v>
      </c>
      <c r="B10" s="57">
        <f>SUM(B11:B14)</f>
        <v>9</v>
      </c>
      <c r="C10" s="58"/>
      <c r="D10" s="58"/>
      <c r="E10" s="59"/>
      <c r="F10" s="9"/>
      <c r="G10" s="60" t="s">
        <v>14</v>
      </c>
      <c r="H10" s="153"/>
      <c r="I10" s="141"/>
      <c r="J10" s="147"/>
      <c r="K10" s="152"/>
      <c r="N10" s="9"/>
      <c r="V10" s="1"/>
    </row>
    <row r="11" spans="1:25" x14ac:dyDescent="0.25">
      <c r="A11" s="61" t="s">
        <v>15</v>
      </c>
      <c r="B11" s="44">
        <v>3</v>
      </c>
      <c r="C11" s="43"/>
      <c r="D11" s="44"/>
      <c r="E11" s="62"/>
      <c r="F11" s="9"/>
      <c r="G11" s="41" t="s">
        <v>67</v>
      </c>
      <c r="H11" s="42">
        <v>3</v>
      </c>
      <c r="I11" s="43"/>
      <c r="J11" s="44"/>
      <c r="K11" s="45"/>
      <c r="N11" s="9"/>
      <c r="V11" s="1"/>
    </row>
    <row r="12" spans="1:25" ht="15.75" thickBot="1" x14ac:dyDescent="0.3">
      <c r="A12" s="61" t="s">
        <v>16</v>
      </c>
      <c r="B12" s="44">
        <v>3</v>
      </c>
      <c r="C12" s="43"/>
      <c r="D12" s="44"/>
      <c r="E12" s="62"/>
      <c r="F12" s="9"/>
      <c r="G12" s="63" t="s">
        <v>68</v>
      </c>
      <c r="H12" s="64">
        <v>3</v>
      </c>
      <c r="I12" s="65"/>
      <c r="J12" s="66"/>
      <c r="K12" s="67"/>
      <c r="N12" s="109"/>
      <c r="O12" s="110">
        <f>SUM(O4:O11)</f>
        <v>0</v>
      </c>
      <c r="Q12" s="109"/>
      <c r="R12" s="110">
        <f>SUM(R4:R11)</f>
        <v>0</v>
      </c>
      <c r="T12" s="109"/>
      <c r="U12" s="110">
        <f>SUM(U4:U11)</f>
        <v>0</v>
      </c>
      <c r="V12" s="1"/>
    </row>
    <row r="13" spans="1:25" x14ac:dyDescent="0.25">
      <c r="A13" s="68" t="s">
        <v>17</v>
      </c>
      <c r="B13" s="139">
        <v>3</v>
      </c>
      <c r="C13" s="140"/>
      <c r="D13" s="142"/>
      <c r="E13" s="131"/>
      <c r="F13" s="9"/>
      <c r="G13" s="56" t="s">
        <v>62</v>
      </c>
      <c r="H13" s="57">
        <f>SUM(H14:H18)</f>
        <v>17</v>
      </c>
      <c r="I13" s="69"/>
      <c r="J13" s="58"/>
      <c r="K13" s="59"/>
      <c r="N13" s="11" t="s">
        <v>89</v>
      </c>
      <c r="O13" s="106">
        <f>O1+1</f>
        <v>2016</v>
      </c>
      <c r="P13" s="122"/>
      <c r="Q13" s="11" t="s">
        <v>87</v>
      </c>
      <c r="R13" s="106">
        <f>O1+2</f>
        <v>2017</v>
      </c>
      <c r="S13" s="122"/>
      <c r="T13" s="11" t="s">
        <v>88</v>
      </c>
      <c r="U13" s="106">
        <f>O1+2</f>
        <v>2017</v>
      </c>
      <c r="V13" s="1"/>
    </row>
    <row r="14" spans="1:25" x14ac:dyDescent="0.25">
      <c r="A14" s="70" t="s">
        <v>18</v>
      </c>
      <c r="B14" s="139"/>
      <c r="C14" s="141"/>
      <c r="D14" s="143"/>
      <c r="E14" s="132"/>
      <c r="F14" s="9"/>
      <c r="G14" s="71" t="s">
        <v>92</v>
      </c>
      <c r="H14" s="72">
        <v>3</v>
      </c>
      <c r="I14" s="43"/>
      <c r="J14" s="44"/>
      <c r="K14" s="45"/>
      <c r="N14" s="9"/>
      <c r="R14" s="101"/>
      <c r="S14" s="125"/>
      <c r="V14" s="1"/>
    </row>
    <row r="15" spans="1:25" x14ac:dyDescent="0.25">
      <c r="A15" s="56" t="s">
        <v>19</v>
      </c>
      <c r="B15" s="57">
        <f>SUM(B16:B18)</f>
        <v>9</v>
      </c>
      <c r="C15" s="58"/>
      <c r="D15" s="58"/>
      <c r="E15" s="59"/>
      <c r="F15" s="9"/>
      <c r="G15" s="73" t="s">
        <v>65</v>
      </c>
      <c r="H15" s="74">
        <v>4</v>
      </c>
      <c r="I15" s="43"/>
      <c r="J15" s="44"/>
      <c r="K15" s="45"/>
      <c r="N15" s="9"/>
      <c r="R15" s="101"/>
      <c r="S15" s="125"/>
      <c r="V15" s="1"/>
    </row>
    <row r="16" spans="1:25" x14ac:dyDescent="0.25">
      <c r="A16" s="68" t="s">
        <v>20</v>
      </c>
      <c r="B16" s="139">
        <v>6</v>
      </c>
      <c r="C16" s="140"/>
      <c r="D16" s="142"/>
      <c r="E16" s="75"/>
      <c r="F16" s="9"/>
      <c r="G16" s="73" t="s">
        <v>21</v>
      </c>
      <c r="H16" s="74">
        <v>3</v>
      </c>
      <c r="I16" s="43"/>
      <c r="J16" s="44"/>
      <c r="K16" s="45"/>
      <c r="N16" s="9"/>
      <c r="R16" s="101"/>
      <c r="S16" s="125"/>
      <c r="V16" s="1"/>
    </row>
    <row r="17" spans="1:22" x14ac:dyDescent="0.25">
      <c r="A17" s="70" t="s">
        <v>22</v>
      </c>
      <c r="B17" s="139"/>
      <c r="C17" s="141"/>
      <c r="D17" s="143"/>
      <c r="E17" s="76"/>
      <c r="F17" s="9"/>
      <c r="G17" s="73" t="s">
        <v>23</v>
      </c>
      <c r="H17" s="74">
        <v>3</v>
      </c>
      <c r="I17" s="43"/>
      <c r="J17" s="44"/>
      <c r="K17" s="45"/>
      <c r="N17" s="9"/>
      <c r="R17" s="101"/>
      <c r="S17" s="125"/>
      <c r="V17" s="1"/>
    </row>
    <row r="18" spans="1:22" ht="15.75" thickBot="1" x14ac:dyDescent="0.3">
      <c r="A18" s="61" t="s">
        <v>24</v>
      </c>
      <c r="B18" s="44">
        <v>3</v>
      </c>
      <c r="C18" s="43"/>
      <c r="D18" s="44"/>
      <c r="E18" s="62"/>
      <c r="F18" s="9"/>
      <c r="G18" s="77" t="s">
        <v>93</v>
      </c>
      <c r="H18" s="78">
        <v>4</v>
      </c>
      <c r="I18" s="65"/>
      <c r="J18" s="66"/>
      <c r="K18" s="67"/>
      <c r="N18" s="9"/>
      <c r="R18" s="101"/>
      <c r="S18" s="125"/>
      <c r="V18" s="1"/>
    </row>
    <row r="19" spans="1:22" x14ac:dyDescent="0.25">
      <c r="A19" s="56" t="s">
        <v>25</v>
      </c>
      <c r="B19" s="57">
        <f>SUM(B20:B21)</f>
        <v>6</v>
      </c>
      <c r="C19" s="58"/>
      <c r="D19" s="58"/>
      <c r="E19" s="59"/>
      <c r="F19" s="9"/>
      <c r="G19" s="56" t="s">
        <v>63</v>
      </c>
      <c r="H19" s="57">
        <f>SUM(H20:H33)</f>
        <v>31</v>
      </c>
      <c r="I19" s="69"/>
      <c r="J19" s="58"/>
      <c r="K19" s="59"/>
      <c r="N19" s="9"/>
      <c r="R19" s="101"/>
      <c r="S19" s="125"/>
      <c r="V19" s="1"/>
    </row>
    <row r="20" spans="1:22" x14ac:dyDescent="0.25">
      <c r="A20" s="61" t="s">
        <v>26</v>
      </c>
      <c r="B20" s="44">
        <v>3</v>
      </c>
      <c r="C20" s="43"/>
      <c r="D20" s="44"/>
      <c r="E20" s="62"/>
      <c r="F20" s="9"/>
      <c r="G20" s="73" t="s">
        <v>51</v>
      </c>
      <c r="H20" s="74">
        <v>3</v>
      </c>
      <c r="I20" s="43"/>
      <c r="J20" s="44"/>
      <c r="K20" s="45"/>
      <c r="N20" s="9"/>
      <c r="R20" s="101"/>
      <c r="S20" s="125"/>
      <c r="V20" s="1"/>
    </row>
    <row r="21" spans="1:22" x14ac:dyDescent="0.25">
      <c r="A21" s="68" t="s">
        <v>27</v>
      </c>
      <c r="B21" s="139">
        <v>3</v>
      </c>
      <c r="C21" s="140"/>
      <c r="D21" s="142"/>
      <c r="E21" s="75"/>
      <c r="F21" s="9"/>
      <c r="G21" s="73" t="s">
        <v>52</v>
      </c>
      <c r="H21" s="74">
        <v>1</v>
      </c>
      <c r="I21" s="43"/>
      <c r="J21" s="44"/>
      <c r="K21" s="45"/>
      <c r="N21" s="9"/>
      <c r="R21" s="101"/>
      <c r="S21" s="125"/>
      <c r="V21" s="1"/>
    </row>
    <row r="22" spans="1:22" x14ac:dyDescent="0.25">
      <c r="A22" s="70" t="s">
        <v>28</v>
      </c>
      <c r="B22" s="139"/>
      <c r="C22" s="141"/>
      <c r="D22" s="143"/>
      <c r="E22" s="76"/>
      <c r="F22" s="9"/>
      <c r="G22" s="73" t="s">
        <v>29</v>
      </c>
      <c r="H22" s="74">
        <v>3</v>
      </c>
      <c r="I22" s="43"/>
      <c r="J22" s="44"/>
      <c r="K22" s="45"/>
      <c r="N22" s="109"/>
      <c r="O22" s="110">
        <f>SUM(O14:O21)</f>
        <v>0</v>
      </c>
      <c r="Q22" s="109"/>
      <c r="R22" s="110">
        <f>SUM(R14:R21)</f>
        <v>0</v>
      </c>
      <c r="S22" s="125"/>
      <c r="T22" s="109"/>
      <c r="U22" s="110">
        <f>SUM(U14:U21)</f>
        <v>0</v>
      </c>
      <c r="V22" s="1"/>
    </row>
    <row r="23" spans="1:22" x14ac:dyDescent="0.25">
      <c r="A23" s="56" t="s">
        <v>30</v>
      </c>
      <c r="B23" s="57">
        <f>SUM(B24:B26)</f>
        <v>3</v>
      </c>
      <c r="C23" s="58"/>
      <c r="D23" s="58"/>
      <c r="E23" s="59"/>
      <c r="F23" s="9"/>
      <c r="G23" s="73" t="s">
        <v>31</v>
      </c>
      <c r="H23" s="74">
        <v>3</v>
      </c>
      <c r="I23" s="43"/>
      <c r="J23" s="44"/>
      <c r="K23" s="45"/>
      <c r="N23" s="11" t="s">
        <v>86</v>
      </c>
      <c r="O23" s="106">
        <f>O1+2</f>
        <v>2017</v>
      </c>
      <c r="P23" s="122"/>
      <c r="Q23" s="11" t="s">
        <v>87</v>
      </c>
      <c r="R23" s="106">
        <f>O1+3</f>
        <v>2018</v>
      </c>
      <c r="S23" s="122"/>
      <c r="T23" s="11" t="s">
        <v>88</v>
      </c>
      <c r="U23" s="106">
        <f>O1+3</f>
        <v>2018</v>
      </c>
      <c r="V23" s="1"/>
    </row>
    <row r="24" spans="1:22" x14ac:dyDescent="0.25">
      <c r="A24" s="68" t="s">
        <v>32</v>
      </c>
      <c r="B24" s="139">
        <v>3</v>
      </c>
      <c r="C24" s="140"/>
      <c r="D24" s="142"/>
      <c r="E24" s="75"/>
      <c r="F24" s="9"/>
      <c r="G24" s="73" t="s">
        <v>33</v>
      </c>
      <c r="H24" s="74">
        <v>1</v>
      </c>
      <c r="I24" s="43"/>
      <c r="J24" s="44"/>
      <c r="K24" s="45"/>
      <c r="N24" s="9"/>
      <c r="R24" s="101"/>
      <c r="S24" s="125"/>
      <c r="V24" s="1"/>
    </row>
    <row r="25" spans="1:22" x14ac:dyDescent="0.25">
      <c r="A25" s="70" t="s">
        <v>34</v>
      </c>
      <c r="B25" s="139"/>
      <c r="C25" s="141"/>
      <c r="D25" s="143"/>
      <c r="E25" s="76"/>
      <c r="F25" s="9"/>
      <c r="G25" s="73" t="s">
        <v>35</v>
      </c>
      <c r="H25" s="74">
        <v>3</v>
      </c>
      <c r="I25" s="43"/>
      <c r="J25" s="44"/>
      <c r="K25" s="45"/>
      <c r="N25" s="9"/>
      <c r="R25" s="101"/>
      <c r="S25" s="125"/>
      <c r="V25" s="1"/>
    </row>
    <row r="26" spans="1:22" x14ac:dyDescent="0.25">
      <c r="A26" s="61" t="s">
        <v>36</v>
      </c>
      <c r="B26" s="44" t="s">
        <v>79</v>
      </c>
      <c r="C26" s="43"/>
      <c r="D26" s="44"/>
      <c r="E26" s="62"/>
      <c r="F26" s="9"/>
      <c r="G26" s="73" t="s">
        <v>37</v>
      </c>
      <c r="H26" s="74">
        <v>1</v>
      </c>
      <c r="I26" s="43"/>
      <c r="J26" s="44"/>
      <c r="K26" s="45"/>
      <c r="N26" s="9"/>
      <c r="R26" s="101"/>
      <c r="S26" s="125"/>
      <c r="V26" s="1"/>
    </row>
    <row r="27" spans="1:22" x14ac:dyDescent="0.25">
      <c r="A27" s="56" t="s">
        <v>38</v>
      </c>
      <c r="B27" s="57">
        <f>SUM(B28:B29)</f>
        <v>0</v>
      </c>
      <c r="C27" s="58"/>
      <c r="D27" s="58"/>
      <c r="E27" s="59"/>
      <c r="F27" s="9"/>
      <c r="G27" s="73" t="s">
        <v>39</v>
      </c>
      <c r="H27" s="74">
        <v>3</v>
      </c>
      <c r="I27" s="43"/>
      <c r="J27" s="44"/>
      <c r="K27" s="45"/>
      <c r="N27" s="9"/>
      <c r="R27" s="101"/>
      <c r="S27" s="125"/>
      <c r="V27" s="1"/>
    </row>
    <row r="28" spans="1:22" x14ac:dyDescent="0.25">
      <c r="A28" s="61" t="s">
        <v>77</v>
      </c>
      <c r="B28" s="44" t="s">
        <v>79</v>
      </c>
      <c r="C28" s="43"/>
      <c r="D28" s="44"/>
      <c r="E28" s="62"/>
      <c r="F28" s="9"/>
      <c r="G28" s="73" t="s">
        <v>40</v>
      </c>
      <c r="H28" s="74">
        <v>1</v>
      </c>
      <c r="I28" s="43"/>
      <c r="J28" s="44"/>
      <c r="K28" s="45"/>
      <c r="N28" s="9"/>
      <c r="R28" s="101"/>
      <c r="S28" s="125"/>
      <c r="V28" s="1"/>
    </row>
    <row r="29" spans="1:22" ht="15.75" thickBot="1" x14ac:dyDescent="0.3">
      <c r="A29" s="79" t="s">
        <v>78</v>
      </c>
      <c r="B29" s="66" t="s">
        <v>79</v>
      </c>
      <c r="C29" s="65"/>
      <c r="D29" s="66"/>
      <c r="E29" s="80"/>
      <c r="F29" s="9"/>
      <c r="G29" s="73" t="s">
        <v>41</v>
      </c>
      <c r="H29" s="74">
        <v>3</v>
      </c>
      <c r="I29" s="43"/>
      <c r="J29" s="44"/>
      <c r="K29" s="45"/>
      <c r="N29" s="9"/>
      <c r="R29" s="101"/>
      <c r="S29" s="125"/>
      <c r="V29" s="1"/>
    </row>
    <row r="30" spans="1:22" ht="15.75" thickBot="1" x14ac:dyDescent="0.3">
      <c r="A30" s="81"/>
      <c r="B30" s="47"/>
      <c r="C30" s="51"/>
      <c r="D30" s="47"/>
      <c r="E30" s="47"/>
      <c r="F30" s="9"/>
      <c r="G30" s="73" t="s">
        <v>42</v>
      </c>
      <c r="H30" s="74">
        <v>1</v>
      </c>
      <c r="I30" s="43"/>
      <c r="J30" s="44"/>
      <c r="K30" s="45"/>
      <c r="N30" s="9"/>
      <c r="R30" s="101"/>
      <c r="S30" s="125"/>
      <c r="V30" s="1"/>
    </row>
    <row r="31" spans="1:22" ht="15.75" thickBot="1" x14ac:dyDescent="0.3">
      <c r="A31" s="82" t="s">
        <v>43</v>
      </c>
      <c r="B31" s="83">
        <f>SUM(B32:B40)</f>
        <v>30</v>
      </c>
      <c r="C31" s="84"/>
      <c r="D31" s="84"/>
      <c r="E31" s="85"/>
      <c r="F31" s="9"/>
      <c r="G31" s="73" t="s">
        <v>55</v>
      </c>
      <c r="H31" s="74">
        <v>2</v>
      </c>
      <c r="I31" s="43"/>
      <c r="J31" s="44"/>
      <c r="K31" s="45"/>
      <c r="N31" s="9"/>
      <c r="R31" s="101"/>
      <c r="S31" s="125"/>
      <c r="V31" s="1"/>
    </row>
    <row r="32" spans="1:22" x14ac:dyDescent="0.25">
      <c r="A32" s="86" t="s">
        <v>69</v>
      </c>
      <c r="B32" s="87">
        <v>4</v>
      </c>
      <c r="C32" s="43"/>
      <c r="D32" s="88"/>
      <c r="E32" s="62"/>
      <c r="F32" s="9"/>
      <c r="G32" s="73" t="s">
        <v>48</v>
      </c>
      <c r="H32" s="74">
        <v>3</v>
      </c>
      <c r="I32" s="43"/>
      <c r="J32" s="44"/>
      <c r="K32" s="45"/>
      <c r="N32" s="109"/>
      <c r="O32" s="110">
        <f>SUM(O24:O31)</f>
        <v>0</v>
      </c>
      <c r="Q32" s="109"/>
      <c r="R32" s="110">
        <f>SUM(R24:R31)</f>
        <v>0</v>
      </c>
      <c r="S32" s="125"/>
      <c r="T32" s="109"/>
      <c r="U32" s="110">
        <f>SUM(U24:U31)</f>
        <v>0</v>
      </c>
      <c r="V32" s="1"/>
    </row>
    <row r="33" spans="1:22" ht="15.75" thickBot="1" x14ac:dyDescent="0.3">
      <c r="A33" s="41" t="s">
        <v>70</v>
      </c>
      <c r="B33" s="42">
        <v>4</v>
      </c>
      <c r="C33" s="43"/>
      <c r="D33" s="44"/>
      <c r="E33" s="62"/>
      <c r="F33" s="9"/>
      <c r="G33" s="77" t="s">
        <v>49</v>
      </c>
      <c r="H33" s="78">
        <v>3</v>
      </c>
      <c r="I33" s="65"/>
      <c r="J33" s="66"/>
      <c r="K33" s="67"/>
      <c r="N33" s="11" t="s">
        <v>86</v>
      </c>
      <c r="O33" s="106">
        <f>O1+3</f>
        <v>2018</v>
      </c>
      <c r="P33" s="122"/>
      <c r="Q33" s="11" t="s">
        <v>87</v>
      </c>
      <c r="R33" s="106">
        <f>O1+4</f>
        <v>2019</v>
      </c>
      <c r="S33" s="122"/>
      <c r="T33" s="11" t="s">
        <v>88</v>
      </c>
      <c r="U33" s="106">
        <f>O1+4</f>
        <v>2019</v>
      </c>
      <c r="V33" s="1"/>
    </row>
    <row r="34" spans="1:22" x14ac:dyDescent="0.25">
      <c r="A34" s="41" t="s">
        <v>71</v>
      </c>
      <c r="B34" s="42">
        <v>4</v>
      </c>
      <c r="C34" s="43"/>
      <c r="D34" s="44"/>
      <c r="E34" s="62"/>
      <c r="F34" s="9"/>
      <c r="G34" s="56" t="s">
        <v>95</v>
      </c>
      <c r="H34" s="57">
        <v>9</v>
      </c>
      <c r="I34" s="69"/>
      <c r="J34" s="58"/>
      <c r="K34" s="59"/>
      <c r="N34" s="9"/>
      <c r="R34" s="101"/>
      <c r="S34" s="125"/>
      <c r="V34" s="1"/>
    </row>
    <row r="35" spans="1:22" x14ac:dyDescent="0.25">
      <c r="A35" s="41" t="s">
        <v>75</v>
      </c>
      <c r="B35" s="42">
        <v>3</v>
      </c>
      <c r="C35" s="43"/>
      <c r="D35" s="44"/>
      <c r="E35" s="62"/>
      <c r="F35" s="9"/>
      <c r="G35" s="73" t="s">
        <v>96</v>
      </c>
      <c r="H35" s="74">
        <v>3</v>
      </c>
      <c r="I35" s="43"/>
      <c r="J35" s="44"/>
      <c r="K35" s="45"/>
      <c r="N35" s="9"/>
      <c r="R35" s="101"/>
      <c r="S35" s="125"/>
      <c r="V35" s="1"/>
    </row>
    <row r="36" spans="1:22" x14ac:dyDescent="0.25">
      <c r="A36" s="89" t="s">
        <v>74</v>
      </c>
      <c r="B36" s="144">
        <v>4</v>
      </c>
      <c r="C36" s="140"/>
      <c r="D36" s="142"/>
      <c r="E36" s="131"/>
      <c r="F36" s="9"/>
      <c r="G36" s="73" t="s">
        <v>97</v>
      </c>
      <c r="H36" s="74">
        <v>3</v>
      </c>
      <c r="I36" s="43"/>
      <c r="J36" s="44"/>
      <c r="K36" s="45"/>
      <c r="N36" s="9"/>
      <c r="R36" s="101"/>
      <c r="S36" s="125"/>
      <c r="V36" s="1"/>
    </row>
    <row r="37" spans="1:22" x14ac:dyDescent="0.25">
      <c r="A37" s="86" t="s">
        <v>76</v>
      </c>
      <c r="B37" s="145"/>
      <c r="C37" s="141"/>
      <c r="D37" s="143"/>
      <c r="E37" s="132"/>
      <c r="F37" s="9"/>
      <c r="G37" s="73" t="s">
        <v>98</v>
      </c>
      <c r="H37" s="74">
        <v>3</v>
      </c>
      <c r="I37" s="43"/>
      <c r="J37" s="44"/>
      <c r="K37" s="45"/>
      <c r="N37" s="9"/>
      <c r="R37" s="101"/>
      <c r="S37" s="125"/>
      <c r="V37" s="1"/>
    </row>
    <row r="38" spans="1:22" x14ac:dyDescent="0.25">
      <c r="A38" s="89" t="s">
        <v>72</v>
      </c>
      <c r="B38" s="90">
        <v>4</v>
      </c>
      <c r="C38" s="91"/>
      <c r="D38" s="92"/>
      <c r="E38" s="62"/>
      <c r="F38" s="9"/>
      <c r="G38" s="73" t="s">
        <v>99</v>
      </c>
      <c r="H38" s="74">
        <v>3</v>
      </c>
      <c r="I38" s="43"/>
      <c r="J38" s="44"/>
      <c r="K38" s="45"/>
      <c r="N38" s="9"/>
      <c r="R38" s="101"/>
      <c r="S38" s="125"/>
      <c r="V38" s="1"/>
    </row>
    <row r="39" spans="1:22" x14ac:dyDescent="0.25">
      <c r="A39" s="89" t="s">
        <v>73</v>
      </c>
      <c r="B39" s="90">
        <v>4</v>
      </c>
      <c r="C39" s="91"/>
      <c r="D39" s="92"/>
      <c r="E39" s="62"/>
      <c r="F39" s="9"/>
      <c r="G39" s="73" t="s">
        <v>50</v>
      </c>
      <c r="H39" s="74">
        <v>3</v>
      </c>
      <c r="I39" s="43"/>
      <c r="J39" s="44"/>
      <c r="K39" s="45"/>
      <c r="N39" s="9"/>
      <c r="R39" s="101"/>
      <c r="S39" s="125"/>
      <c r="V39" s="1"/>
    </row>
    <row r="40" spans="1:22" ht="15.75" thickBot="1" x14ac:dyDescent="0.3">
      <c r="A40" s="89" t="s">
        <v>84</v>
      </c>
      <c r="B40" s="90">
        <v>3</v>
      </c>
      <c r="C40" s="65"/>
      <c r="D40" s="92"/>
      <c r="E40" s="93"/>
      <c r="F40" s="9"/>
      <c r="G40" s="73" t="s">
        <v>54</v>
      </c>
      <c r="H40" s="74">
        <v>6</v>
      </c>
      <c r="I40" s="43"/>
      <c r="J40" s="44"/>
      <c r="K40" s="45"/>
      <c r="N40" s="9"/>
      <c r="R40" s="101"/>
      <c r="S40" s="125"/>
      <c r="V40" s="1"/>
    </row>
    <row r="41" spans="1:22" ht="15.75" thickBot="1" x14ac:dyDescent="0.3">
      <c r="A41" s="81"/>
      <c r="B41" s="47"/>
      <c r="C41" s="51"/>
      <c r="D41" s="47"/>
      <c r="E41" s="47"/>
      <c r="F41" s="9"/>
      <c r="G41" s="94" t="s">
        <v>83</v>
      </c>
      <c r="H41" s="157">
        <v>2</v>
      </c>
      <c r="I41" s="159"/>
      <c r="J41" s="148"/>
      <c r="K41" s="150"/>
      <c r="N41" s="9"/>
      <c r="R41" s="101"/>
      <c r="S41" s="125"/>
      <c r="V41" s="1"/>
    </row>
    <row r="42" spans="1:22" ht="15.75" thickBot="1" x14ac:dyDescent="0.3">
      <c r="A42" s="95" t="s">
        <v>44</v>
      </c>
      <c r="B42" s="96">
        <f>B9+B31</f>
        <v>57</v>
      </c>
      <c r="C42" s="96"/>
      <c r="D42" s="96"/>
      <c r="E42" s="97"/>
      <c r="F42" s="9"/>
      <c r="G42" s="98" t="s">
        <v>85</v>
      </c>
      <c r="H42" s="158"/>
      <c r="I42" s="160"/>
      <c r="J42" s="149"/>
      <c r="K42" s="151"/>
      <c r="N42" s="109"/>
      <c r="O42" s="110">
        <f>SUM(O34:O41)</f>
        <v>0</v>
      </c>
      <c r="Q42" s="109"/>
      <c r="R42" s="110">
        <f>SUM(R34:R41)</f>
        <v>0</v>
      </c>
      <c r="S42" s="125"/>
      <c r="T42" s="109"/>
      <c r="U42" s="110">
        <f>SUM(U34:U41)</f>
        <v>0</v>
      </c>
      <c r="V42" s="1"/>
    </row>
    <row r="43" spans="1:22" ht="15.75" thickBot="1" x14ac:dyDescent="0.3">
      <c r="A43" s="133" t="s">
        <v>56</v>
      </c>
      <c r="B43" s="134"/>
      <c r="C43" s="134"/>
      <c r="D43" s="134"/>
      <c r="E43" s="135"/>
      <c r="F43" s="9"/>
      <c r="G43" s="79"/>
      <c r="H43" s="66"/>
      <c r="I43" s="65"/>
      <c r="J43" s="66"/>
      <c r="K43" s="67"/>
      <c r="N43" s="11" t="s">
        <v>86</v>
      </c>
      <c r="O43" s="106">
        <f>O1+4</f>
        <v>2019</v>
      </c>
      <c r="P43" s="122"/>
      <c r="Q43" s="11" t="s">
        <v>87</v>
      </c>
      <c r="R43" s="106">
        <f>O1+5</f>
        <v>2020</v>
      </c>
      <c r="S43" s="122"/>
      <c r="T43" s="11" t="s">
        <v>88</v>
      </c>
      <c r="U43" s="106">
        <f>O1+5</f>
        <v>2020</v>
      </c>
      <c r="V43" s="1"/>
    </row>
    <row r="44" spans="1:22" ht="15.75" thickBot="1" x14ac:dyDescent="0.3">
      <c r="A44" s="136" t="s">
        <v>82</v>
      </c>
      <c r="B44" s="137"/>
      <c r="C44" s="137"/>
      <c r="D44" s="137"/>
      <c r="E44" s="138"/>
      <c r="F44" s="9"/>
      <c r="G44" s="95" t="s">
        <v>45</v>
      </c>
      <c r="H44" s="95">
        <f>H5+H13+H19+H34</f>
        <v>71</v>
      </c>
      <c r="I44" s="95"/>
      <c r="J44" s="95"/>
      <c r="K44" s="99"/>
      <c r="N44" s="9"/>
      <c r="R44" s="101"/>
      <c r="S44" s="125"/>
      <c r="V44" s="1"/>
    </row>
    <row r="45" spans="1:22" x14ac:dyDescent="0.25">
      <c r="A45" s="100" t="s">
        <v>57</v>
      </c>
      <c r="B45" s="26"/>
      <c r="C45" s="26"/>
      <c r="D45" s="26"/>
      <c r="E45" s="26"/>
      <c r="F45" s="9"/>
      <c r="G45" s="156" t="s">
        <v>60</v>
      </c>
      <c r="H45" s="156"/>
      <c r="I45" s="156"/>
      <c r="J45" s="26"/>
      <c r="K45" s="10"/>
      <c r="N45" s="9"/>
      <c r="R45" s="101"/>
      <c r="S45" s="125"/>
      <c r="V45" s="1"/>
    </row>
    <row r="46" spans="1:22" x14ac:dyDescent="0.25">
      <c r="A46" s="8"/>
      <c r="B46" s="26"/>
      <c r="C46" s="26"/>
      <c r="D46" s="26"/>
      <c r="E46" s="26"/>
      <c r="F46" s="9"/>
      <c r="G46" s="155" t="s">
        <v>59</v>
      </c>
      <c r="H46" s="155"/>
      <c r="I46" s="155"/>
      <c r="J46" s="26"/>
      <c r="K46" s="10"/>
      <c r="N46" s="9"/>
      <c r="R46" s="101"/>
      <c r="S46" s="125"/>
      <c r="V46" s="1"/>
    </row>
    <row r="47" spans="1:22" x14ac:dyDescent="0.25">
      <c r="A47" s="8"/>
      <c r="B47" s="26"/>
      <c r="C47" s="26"/>
      <c r="D47" s="26"/>
      <c r="E47" s="26"/>
      <c r="F47" s="9"/>
      <c r="G47" s="154" t="s">
        <v>58</v>
      </c>
      <c r="H47" s="154"/>
      <c r="I47" s="154"/>
      <c r="J47" s="26"/>
      <c r="K47" s="10"/>
      <c r="N47" s="9"/>
      <c r="R47" s="101"/>
      <c r="S47" s="125"/>
      <c r="V47" s="1"/>
    </row>
    <row r="48" spans="1:22" x14ac:dyDescent="0.25">
      <c r="A48" s="8"/>
      <c r="B48" s="26"/>
      <c r="C48" s="26"/>
      <c r="D48" s="26"/>
      <c r="E48" s="26"/>
      <c r="F48" s="9"/>
      <c r="H48" s="26"/>
      <c r="I48" s="26"/>
      <c r="J48" s="26"/>
      <c r="K48" s="10"/>
      <c r="N48" s="9"/>
      <c r="R48" s="101"/>
      <c r="S48" s="125"/>
      <c r="V48" s="1"/>
    </row>
    <row r="49" spans="1:22" x14ac:dyDescent="0.25">
      <c r="A49" s="8"/>
      <c r="B49" s="26"/>
      <c r="C49" s="26"/>
      <c r="D49" s="26"/>
      <c r="E49" s="26"/>
      <c r="F49" s="9"/>
      <c r="H49" s="26"/>
      <c r="I49" s="26"/>
      <c r="J49" s="26"/>
      <c r="K49" s="10"/>
      <c r="N49" s="9"/>
      <c r="R49" s="101"/>
      <c r="S49" s="125"/>
      <c r="V49" s="1"/>
    </row>
    <row r="50" spans="1:22" x14ac:dyDescent="0.25">
      <c r="A50" s="8"/>
      <c r="B50" s="26"/>
      <c r="C50" s="26"/>
      <c r="D50" s="26"/>
      <c r="E50" s="26"/>
      <c r="F50" s="9"/>
      <c r="H50" s="26"/>
      <c r="I50" s="26"/>
      <c r="J50" s="26"/>
      <c r="K50" s="10"/>
      <c r="N50" s="9"/>
      <c r="R50" s="101"/>
      <c r="S50" s="125"/>
      <c r="V50" s="1"/>
    </row>
    <row r="51" spans="1:22" x14ac:dyDescent="0.25">
      <c r="A51" s="8"/>
      <c r="B51" s="26"/>
      <c r="C51" s="26"/>
      <c r="D51" s="26"/>
      <c r="E51" s="26"/>
      <c r="F51" s="9"/>
      <c r="H51" s="26"/>
      <c r="I51" s="26"/>
      <c r="J51" s="26"/>
      <c r="K51" s="10"/>
      <c r="N51" s="9"/>
      <c r="R51" s="101"/>
      <c r="S51" s="125"/>
      <c r="V51" s="1"/>
    </row>
    <row r="52" spans="1:22" x14ac:dyDescent="0.25">
      <c r="A52" s="8"/>
      <c r="B52" s="26"/>
      <c r="C52" s="26"/>
      <c r="D52" s="26"/>
      <c r="E52" s="26"/>
      <c r="F52" s="9"/>
      <c r="H52" s="26"/>
      <c r="I52" s="26"/>
      <c r="J52" s="26"/>
      <c r="K52" s="10"/>
      <c r="N52" s="109"/>
      <c r="O52" s="110">
        <f>SUM(O44:O51)</f>
        <v>0</v>
      </c>
      <c r="Q52" s="109"/>
      <c r="R52" s="110">
        <f>SUM(R44:R51)</f>
        <v>0</v>
      </c>
      <c r="S52" s="125"/>
      <c r="T52" s="109"/>
      <c r="U52" s="110">
        <f>SUM(U44:U51)</f>
        <v>0</v>
      </c>
      <c r="V52" s="1"/>
    </row>
    <row r="53" spans="1:22" x14ac:dyDescent="0.25">
      <c r="A53" s="8"/>
      <c r="B53" s="26"/>
      <c r="C53" s="26"/>
      <c r="D53" s="26"/>
      <c r="E53" s="26"/>
      <c r="F53" s="9"/>
      <c r="G53" s="9"/>
      <c r="H53" s="26"/>
      <c r="I53" s="26"/>
      <c r="J53" s="26"/>
      <c r="K53" s="10"/>
      <c r="N53" s="11" t="s">
        <v>86</v>
      </c>
      <c r="O53" s="106">
        <f>O1+5</f>
        <v>2020</v>
      </c>
      <c r="P53" s="122"/>
      <c r="Q53" s="11" t="s">
        <v>87</v>
      </c>
      <c r="R53" s="106">
        <f>O1+6</f>
        <v>2021</v>
      </c>
      <c r="S53" s="122"/>
      <c r="T53" s="11" t="s">
        <v>88</v>
      </c>
      <c r="U53" s="106">
        <f>O1+6</f>
        <v>2021</v>
      </c>
      <c r="V53" s="1"/>
    </row>
    <row r="54" spans="1:22" x14ac:dyDescent="0.25">
      <c r="A54" s="8"/>
      <c r="B54" s="26"/>
      <c r="C54" s="26"/>
      <c r="D54" s="26"/>
      <c r="E54" s="26"/>
      <c r="F54" s="9"/>
      <c r="G54" s="9"/>
      <c r="H54" s="26"/>
      <c r="I54" s="26"/>
      <c r="J54" s="26"/>
      <c r="K54" s="10"/>
      <c r="N54" s="9"/>
      <c r="R54" s="101"/>
      <c r="S54" s="125"/>
      <c r="V54" s="1"/>
    </row>
    <row r="55" spans="1:22" x14ac:dyDescent="0.25">
      <c r="A55" s="8"/>
      <c r="B55" s="26"/>
      <c r="C55" s="26"/>
      <c r="D55" s="26"/>
      <c r="E55" s="26"/>
      <c r="F55" s="9"/>
      <c r="G55" s="9"/>
      <c r="H55" s="26"/>
      <c r="I55" s="26"/>
      <c r="J55" s="26"/>
      <c r="K55" s="10"/>
      <c r="N55" s="9"/>
      <c r="R55" s="101"/>
      <c r="S55" s="125"/>
      <c r="V55" s="1"/>
    </row>
    <row r="56" spans="1:22" x14ac:dyDescent="0.25">
      <c r="A56" s="8"/>
      <c r="B56" s="26"/>
      <c r="C56" s="26"/>
      <c r="D56" s="26"/>
      <c r="E56" s="26"/>
      <c r="F56" s="9"/>
      <c r="G56" s="101" t="s">
        <v>46</v>
      </c>
      <c r="H56" s="26"/>
      <c r="I56" s="26"/>
      <c r="J56" s="26"/>
      <c r="K56" s="10"/>
      <c r="N56" s="9"/>
      <c r="R56" s="101"/>
      <c r="S56" s="125"/>
      <c r="V56" s="1"/>
    </row>
    <row r="57" spans="1:22" x14ac:dyDescent="0.25">
      <c r="A57" s="8"/>
      <c r="B57" s="26"/>
      <c r="C57" s="26"/>
      <c r="D57" s="26"/>
      <c r="E57" s="26"/>
      <c r="F57" s="9"/>
      <c r="G57" s="101" t="s">
        <v>47</v>
      </c>
      <c r="H57" s="26"/>
      <c r="I57" s="26"/>
      <c r="J57" s="26"/>
      <c r="K57" s="10"/>
      <c r="N57" s="9"/>
      <c r="R57" s="101"/>
      <c r="S57" s="125"/>
      <c r="V57" s="1"/>
    </row>
    <row r="58" spans="1:22" x14ac:dyDescent="0.25">
      <c r="A58" s="8"/>
      <c r="B58" s="26"/>
      <c r="C58" s="26"/>
      <c r="D58" s="26"/>
      <c r="E58" s="26"/>
      <c r="F58" s="9"/>
      <c r="H58" s="26"/>
      <c r="I58" s="26"/>
      <c r="J58" s="26"/>
      <c r="K58" s="10"/>
      <c r="N58" s="9"/>
      <c r="V58" s="1"/>
    </row>
    <row r="59" spans="1:22" x14ac:dyDescent="0.25">
      <c r="A59" s="8"/>
      <c r="B59" s="26"/>
      <c r="C59" s="26"/>
      <c r="D59" s="26"/>
      <c r="E59" s="26"/>
      <c r="F59" s="9"/>
      <c r="G59" s="102" t="s">
        <v>53</v>
      </c>
      <c r="H59" s="26"/>
      <c r="I59" s="26"/>
      <c r="J59" s="26"/>
      <c r="K59" s="10"/>
      <c r="N59" s="9"/>
      <c r="V59" s="1"/>
    </row>
    <row r="60" spans="1:22" ht="15.75" thickBot="1" x14ac:dyDescent="0.3">
      <c r="A60" s="12"/>
      <c r="B60" s="51"/>
      <c r="C60" s="51"/>
      <c r="D60" s="51"/>
      <c r="E60" s="51"/>
      <c r="F60" s="13"/>
      <c r="G60" s="13"/>
      <c r="H60" s="51"/>
      <c r="I60" s="51"/>
      <c r="J60" s="51"/>
      <c r="K60" s="14"/>
      <c r="N60" s="9"/>
      <c r="V60" s="1"/>
    </row>
    <row r="61" spans="1:22" x14ac:dyDescent="0.25">
      <c r="N61" s="9"/>
      <c r="V61" s="1"/>
    </row>
    <row r="62" spans="1:22" ht="15.75" thickBot="1" x14ac:dyDescent="0.3">
      <c r="N62" s="108"/>
      <c r="O62" s="111">
        <f>SUM(O54:O61)</f>
        <v>0</v>
      </c>
      <c r="P62" s="123"/>
      <c r="Q62" s="108"/>
      <c r="R62" s="111">
        <f>SUM(R54:R61)</f>
        <v>0</v>
      </c>
      <c r="S62" s="126"/>
      <c r="T62" s="108"/>
      <c r="U62" s="111">
        <f>SUM(U54:U61)</f>
        <v>0</v>
      </c>
      <c r="V62" s="107"/>
    </row>
  </sheetData>
  <mergeCells count="30">
    <mergeCell ref="G47:I47"/>
    <mergeCell ref="G46:I46"/>
    <mergeCell ref="G45:I45"/>
    <mergeCell ref="H41:H42"/>
    <mergeCell ref="I41:I42"/>
    <mergeCell ref="J9:J10"/>
    <mergeCell ref="J41:J42"/>
    <mergeCell ref="K41:K42"/>
    <mergeCell ref="K9:K10"/>
    <mergeCell ref="B13:B14"/>
    <mergeCell ref="C13:C14"/>
    <mergeCell ref="D13:D14"/>
    <mergeCell ref="E13:E14"/>
    <mergeCell ref="H9:H10"/>
    <mergeCell ref="I9:I10"/>
    <mergeCell ref="B16:B17"/>
    <mergeCell ref="C16:C17"/>
    <mergeCell ref="D16:D17"/>
    <mergeCell ref="B21:B22"/>
    <mergeCell ref="C21:C22"/>
    <mergeCell ref="D21:D22"/>
    <mergeCell ref="E36:E37"/>
    <mergeCell ref="A43:E43"/>
    <mergeCell ref="A44:E44"/>
    <mergeCell ref="B24:B25"/>
    <mergeCell ref="C24:C25"/>
    <mergeCell ref="D24:D25"/>
    <mergeCell ref="B36:B37"/>
    <mergeCell ref="C36:C37"/>
    <mergeCell ref="D36:D37"/>
  </mergeCells>
  <printOptions horizontalCentered="1" verticalCentered="1"/>
  <pageMargins left="0.45" right="0.45" top="0.5" bottom="0.5" header="0" footer="0"/>
  <pageSetup scale="7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76200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12</xdr:row>
                    <xdr:rowOff>76200</xdr:rowOff>
                  </from>
                  <to>
                    <xdr:col>6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15</xdr:row>
                    <xdr:rowOff>85725</xdr:rowOff>
                  </from>
                  <to>
                    <xdr:col>6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20</xdr:row>
                    <xdr:rowOff>85725</xdr:rowOff>
                  </from>
                  <to>
                    <xdr:col>6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23</xdr:row>
                    <xdr:rowOff>85725</xdr:rowOff>
                  </from>
                  <to>
                    <xdr:col>6</xdr:col>
                    <xdr:colOff>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7</xdr:row>
                    <xdr:rowOff>180975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35</xdr:row>
                    <xdr:rowOff>95250</xdr:rowOff>
                  </from>
                  <to>
                    <xdr:col>6</xdr:col>
                    <xdr:colOff>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29</xdr:row>
                    <xdr:rowOff>190500</xdr:rowOff>
                  </from>
                  <to>
                    <xdr:col>6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41</xdr:row>
                    <xdr:rowOff>0</xdr:rowOff>
                  </from>
                  <to>
                    <xdr:col>6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43</xdr:row>
                    <xdr:rowOff>0</xdr:rowOff>
                  </from>
                  <to>
                    <xdr:col>11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38</xdr:row>
                    <xdr:rowOff>0</xdr:rowOff>
                  </from>
                  <to>
                    <xdr:col>11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37</xdr:row>
                    <xdr:rowOff>0</xdr:rowOff>
                  </from>
                  <to>
                    <xdr:col>11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36</xdr:row>
                    <xdr:rowOff>0</xdr:rowOff>
                  </from>
                  <to>
                    <xdr:col>11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35</xdr:row>
                    <xdr:rowOff>0</xdr:rowOff>
                  </from>
                  <to>
                    <xdr:col>11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34</xdr:row>
                    <xdr:rowOff>0</xdr:rowOff>
                  </from>
                  <to>
                    <xdr:col>11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33</xdr:row>
                    <xdr:rowOff>0</xdr:rowOff>
                  </from>
                  <to>
                    <xdr:col>11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32</xdr:row>
                    <xdr:rowOff>0</xdr:rowOff>
                  </from>
                  <to>
                    <xdr:col>11</xdr:col>
                    <xdr:colOff>57150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31</xdr:row>
                    <xdr:rowOff>0</xdr:rowOff>
                  </from>
                  <to>
                    <xdr:col>11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28</xdr:row>
                    <xdr:rowOff>0</xdr:rowOff>
                  </from>
                  <to>
                    <xdr:col>11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27</xdr:row>
                    <xdr:rowOff>0</xdr:rowOff>
                  </from>
                  <to>
                    <xdr:col>11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26</xdr:row>
                    <xdr:rowOff>0</xdr:rowOff>
                  </from>
                  <to>
                    <xdr:col>11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25</xdr:row>
                    <xdr:rowOff>0</xdr:rowOff>
                  </from>
                  <to>
                    <xdr:col>11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24</xdr:row>
                    <xdr:rowOff>0</xdr:rowOff>
                  </from>
                  <to>
                    <xdr:col>11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23</xdr:row>
                    <xdr:rowOff>0</xdr:rowOff>
                  </from>
                  <to>
                    <xdr:col>11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22</xdr:row>
                    <xdr:rowOff>0</xdr:rowOff>
                  </from>
                  <to>
                    <xdr:col>11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21</xdr:row>
                    <xdr:rowOff>0</xdr:rowOff>
                  </from>
                  <to>
                    <xdr:col>11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20</xdr:row>
                    <xdr:rowOff>0</xdr:rowOff>
                  </from>
                  <to>
                    <xdr:col>11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19</xdr:row>
                    <xdr:rowOff>0</xdr:rowOff>
                  </from>
                  <to>
                    <xdr:col>11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18</xdr:row>
                    <xdr:rowOff>0</xdr:rowOff>
                  </from>
                  <to>
                    <xdr:col>11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17</xdr:row>
                    <xdr:rowOff>0</xdr:rowOff>
                  </from>
                  <to>
                    <xdr:col>11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16</xdr:row>
                    <xdr:rowOff>0</xdr:rowOff>
                  </from>
                  <to>
                    <xdr:col>11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15</xdr:row>
                    <xdr:rowOff>0</xdr:rowOff>
                  </from>
                  <to>
                    <xdr:col>11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14</xdr:row>
                    <xdr:rowOff>0</xdr:rowOff>
                  </from>
                  <to>
                    <xdr:col>11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13</xdr:row>
                    <xdr:rowOff>0</xdr:rowOff>
                  </from>
                  <to>
                    <xdr:col>11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12</xdr:row>
                    <xdr:rowOff>0</xdr:rowOff>
                  </from>
                  <to>
                    <xdr:col>11</xdr:col>
                    <xdr:colOff>57150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11</xdr:row>
                    <xdr:rowOff>0</xdr:rowOff>
                  </from>
                  <to>
                    <xdr:col>11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10</xdr:row>
                    <xdr:rowOff>0</xdr:rowOff>
                  </from>
                  <to>
                    <xdr:col>11</xdr:col>
                    <xdr:colOff>57150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8</xdr:row>
                    <xdr:rowOff>95250</xdr:rowOff>
                  </from>
                  <to>
                    <xdr:col>11</xdr:col>
                    <xdr:colOff>57150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11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42</xdr:row>
                    <xdr:rowOff>0</xdr:rowOff>
                  </from>
                  <to>
                    <xdr:col>11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39</xdr:row>
                    <xdr:rowOff>0</xdr:rowOff>
                  </from>
                  <to>
                    <xdr:col>11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40</xdr:row>
                    <xdr:rowOff>76200</xdr:rowOff>
                  </from>
                  <to>
                    <xdr:col>11</xdr:col>
                    <xdr:colOff>57150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2</xdr:row>
                    <xdr:rowOff>200025</xdr:rowOff>
                  </from>
                  <to>
                    <xdr:col>6</xdr:col>
                    <xdr:colOff>647700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 altText="">
                <anchor moveWithCells="1">
                  <from>
                    <xdr:col>6</xdr:col>
                    <xdr:colOff>1485900</xdr:colOff>
                    <xdr:row>2</xdr:row>
                    <xdr:rowOff>200025</xdr:rowOff>
                  </from>
                  <to>
                    <xdr:col>6</xdr:col>
                    <xdr:colOff>1790700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9525</xdr:rowOff>
                  </from>
                  <to>
                    <xdr:col>6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9" name="Check Box 6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11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0" name="Check Box 6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</xdr:row>
                    <xdr:rowOff>0</xdr:rowOff>
                  </from>
                  <to>
                    <xdr:col>11</xdr:col>
                    <xdr:colOff>57150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Central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McKee</dc:creator>
  <cp:lastModifiedBy>Mike McKee</cp:lastModifiedBy>
  <cp:lastPrinted>2015-01-20T16:37:27Z</cp:lastPrinted>
  <dcterms:created xsi:type="dcterms:W3CDTF">2013-05-22T17:24:28Z</dcterms:created>
  <dcterms:modified xsi:type="dcterms:W3CDTF">2015-07-24T12:43:20Z</dcterms:modified>
</cp:coreProperties>
</file>