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ucf-my.sharepoint.com/personal/mmckee_ucf_edu/Documents/Documents/Advising/"/>
    </mc:Choice>
  </mc:AlternateContent>
  <xr:revisionPtr revIDLastSave="0" documentId="8_{7FE98A7E-B8F4-40E8-989E-480148FB4104}" xr6:coauthVersionLast="47" xr6:coauthVersionMax="47" xr10:uidLastSave="{00000000-0000-0000-0000-000000000000}"/>
  <bookViews>
    <workbookView xWindow="22438" yWindow="0" windowWidth="22595" windowHeight="18236" xr2:uid="{00000000-000D-0000-FFFF-FFFF00000000}"/>
  </bookViews>
  <sheets>
    <sheet name="Checklist" sheetId="1" r:id="rId1"/>
  </sheets>
  <definedNames>
    <definedName name="_xlnm.Print_Area" localSheetId="0">Checklist!$A$1:$P$62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6" i="1" l="1"/>
  <c r="T62" i="1"/>
  <c r="AC62" i="1"/>
  <c r="AB62" i="1"/>
  <c r="Y62" i="1"/>
  <c r="X62" i="1"/>
  <c r="U62" i="1"/>
  <c r="AC52" i="1"/>
  <c r="AB52" i="1"/>
  <c r="Y52" i="1"/>
  <c r="X52" i="1"/>
  <c r="U52" i="1"/>
  <c r="T52" i="1"/>
  <c r="AC42" i="1"/>
  <c r="AB42" i="1"/>
  <c r="Y42" i="1"/>
  <c r="X42" i="1"/>
  <c r="U42" i="1"/>
  <c r="T42" i="1"/>
  <c r="AB32" i="1"/>
  <c r="AC32" i="1"/>
  <c r="X32" i="1"/>
  <c r="T32" i="1"/>
  <c r="Y32" i="1"/>
  <c r="U32" i="1"/>
  <c r="AC22" i="1"/>
  <c r="AB22" i="1"/>
  <c r="Y22" i="1"/>
  <c r="X22" i="1"/>
  <c r="U22" i="1"/>
  <c r="T22" i="1"/>
  <c r="AC12" i="1"/>
  <c r="AB12" i="1"/>
  <c r="Y12" i="1"/>
  <c r="X12" i="1"/>
  <c r="T12" i="1"/>
  <c r="U12" i="1"/>
  <c r="H40" i="1"/>
  <c r="H39" i="1"/>
  <c r="H34" i="1"/>
  <c r="H35" i="1"/>
  <c r="H36" i="1"/>
  <c r="H37" i="1"/>
  <c r="H38" i="1"/>
  <c r="H41" i="1"/>
  <c r="H32" i="1"/>
  <c r="H29" i="1"/>
  <c r="H28" i="1"/>
  <c r="H25" i="1"/>
  <c r="H23" i="1"/>
  <c r="H21" i="1"/>
  <c r="H20" i="1"/>
  <c r="H16" i="1"/>
  <c r="H17" i="1"/>
  <c r="H14" i="1"/>
  <c r="H11" i="1"/>
  <c r="H12" i="1"/>
  <c r="H10" i="1"/>
  <c r="O35" i="1"/>
  <c r="O37" i="1"/>
  <c r="O38" i="1"/>
  <c r="O39" i="1"/>
  <c r="O40" i="1"/>
  <c r="O41" i="1"/>
  <c r="O42" i="1"/>
  <c r="O43" i="1"/>
  <c r="O34" i="1"/>
  <c r="O18" i="1"/>
  <c r="O19" i="1"/>
  <c r="O20" i="1"/>
  <c r="O21" i="1"/>
  <c r="O22" i="1"/>
  <c r="O23" i="1"/>
  <c r="O24" i="1"/>
  <c r="O25" i="1"/>
  <c r="O26" i="1"/>
  <c r="O27" i="1"/>
  <c r="O28" i="1"/>
  <c r="O29" i="1"/>
  <c r="O30" i="1"/>
  <c r="O31" i="1"/>
  <c r="O32" i="1"/>
  <c r="O17" i="1"/>
  <c r="O12" i="1"/>
  <c r="O13" i="1"/>
  <c r="O14" i="1"/>
  <c r="O15" i="1"/>
  <c r="O11" i="1"/>
  <c r="O8" i="1"/>
  <c r="O9" i="1"/>
  <c r="O6" i="1"/>
  <c r="M16" i="1"/>
  <c r="D31" i="1"/>
  <c r="D22" i="1"/>
  <c r="M5" i="1"/>
  <c r="AH3" i="1"/>
  <c r="Y53" i="1"/>
  <c r="U53" i="1"/>
  <c r="AC43" i="1"/>
  <c r="Y43" i="1"/>
  <c r="U43" i="1"/>
  <c r="AC33" i="1"/>
  <c r="Y33" i="1"/>
  <c r="U33" i="1"/>
  <c r="AC23" i="1"/>
  <c r="Y23" i="1"/>
  <c r="U23" i="1"/>
  <c r="AC13" i="1"/>
  <c r="Y13" i="1"/>
  <c r="U13" i="1"/>
  <c r="AC2" i="1"/>
  <c r="Y2" i="1"/>
  <c r="AC53" i="1"/>
  <c r="U2" i="1"/>
  <c r="D19" i="1"/>
  <c r="D27" i="1"/>
  <c r="D13" i="1"/>
  <c r="M10" i="1"/>
  <c r="D9" i="1"/>
  <c r="M44" i="1" l="1"/>
  <c r="I31" i="1"/>
  <c r="I27" i="1"/>
  <c r="I9" i="1"/>
  <c r="P5" i="1"/>
  <c r="P10" i="1"/>
  <c r="P33" i="1"/>
  <c r="P16" i="1"/>
  <c r="D8" i="1"/>
  <c r="D43" i="1" s="1"/>
  <c r="I13" i="1"/>
  <c r="I19" i="1"/>
  <c r="I22" i="1"/>
  <c r="I8" i="1" l="1"/>
  <c r="I43" i="1" s="1"/>
  <c r="P44" i="1"/>
  <c r="D7" i="1"/>
  <c r="I7" i="1" l="1"/>
  <c r="AH2" i="1" s="1"/>
</calcChain>
</file>

<file path=xl/sharedStrings.xml><?xml version="1.0" encoding="utf-8"?>
<sst xmlns="http://schemas.openxmlformats.org/spreadsheetml/2006/main" count="196" uniqueCount="132">
  <si>
    <t>ü</t>
  </si>
  <si>
    <t>REQUIREMENTS</t>
  </si>
  <si>
    <t>TOTAL SEMESTER HOURS FOR GRADUATION</t>
  </si>
  <si>
    <t xml:space="preserve">GENERAL EDUCATION PROGRAM </t>
  </si>
  <si>
    <t>ENC 1101 Composition I</t>
  </si>
  <si>
    <t>ENC 1102 Composition II</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</si>
  <si>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</si>
  <si>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</si>
  <si>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</si>
  <si>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</si>
  <si>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</si>
  <si>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</si>
  <si>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</si>
  <si>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</si>
  <si>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</si>
  <si>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</si>
  <si>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</si>
  <si>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</si>
  <si>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</si>
  <si>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</si>
  <si>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</si>
  <si>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</si>
  <si>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</si>
  <si>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</si>
  <si>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</si>
  <si>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</si>
  <si>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</si>
  <si>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</si>
  <si>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</si>
  <si>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</si>
  <si>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MAC 2311C Calculus I **</t>
  </si>
  <si>
    <t>MAC 2312 Calculus II **</t>
  </si>
  <si>
    <t>MAC 2313 Calculus III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</si>
  <si>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</si>
  <si>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</si>
  <si>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MAC 2311C Calculus I  **</t>
  </si>
  <si>
    <t>CPP</t>
  </si>
  <si>
    <r>
      <t xml:space="preserve">EGS 1006C Intro to Eng. Prof * </t>
    </r>
    <r>
      <rPr>
        <sz val="11"/>
        <color theme="1"/>
        <rFont val="Calibri"/>
        <family val="2"/>
      </rPr>
      <t>‡</t>
    </r>
  </si>
  <si>
    <t>EGN 1007C Eng. Concepts and Methods ‡</t>
  </si>
  <si>
    <t>** Required minimum "C" or better grade    ‡ First Year Students Only</t>
  </si>
  <si>
    <r>
      <t xml:space="preserve">STA 3032 Probability &amp; Statistics for Engrs * </t>
    </r>
    <r>
      <rPr>
        <i/>
        <sz val="10"/>
        <color theme="1"/>
        <rFont val="Calibri"/>
        <family val="2"/>
        <scheme val="minor"/>
      </rPr>
      <t>(mGPA)</t>
    </r>
  </si>
  <si>
    <t>Fall</t>
  </si>
  <si>
    <t>Spring</t>
  </si>
  <si>
    <t>Summer</t>
  </si>
  <si>
    <t xml:space="preserve">Fall </t>
  </si>
  <si>
    <t>Course</t>
  </si>
  <si>
    <t>Student Planning Starting Year</t>
  </si>
  <si>
    <t>EEE 3307C Electronics 1</t>
  </si>
  <si>
    <t>Courses taken prior to this semester.</t>
  </si>
  <si>
    <r>
      <t xml:space="preserve">RESTRICTED ELECTIVES (RE) </t>
    </r>
    <r>
      <rPr>
        <b/>
        <i/>
        <sz val="10"/>
        <color theme="0"/>
        <rFont val="Calibri"/>
        <family val="2"/>
        <scheme val="minor"/>
      </rPr>
      <t xml:space="preserve">(mGPA) </t>
    </r>
  </si>
  <si>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</si>
  <si>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</si>
  <si>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</si>
  <si>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</si>
  <si>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t>COMMUNICATION Foundation</t>
  </si>
  <si>
    <t>SCIENCE Foundation</t>
  </si>
  <si>
    <t>MATHEMATICAL Foundation</t>
  </si>
  <si>
    <t xml:space="preserve">Satisfies GEP Core (CC) </t>
  </si>
  <si>
    <t>Satisfies Gordon Rule (GR)</t>
  </si>
  <si>
    <t>Approved Electives</t>
  </si>
  <si>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</si>
  <si>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</si>
  <si>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</si>
  <si>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</si>
  <si>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t>Elective Placeholder</t>
  </si>
  <si>
    <t xml:space="preserve"> </t>
  </si>
  <si>
    <t>EEE 3342C Digital Systems</t>
  </si>
  <si>
    <t>OSE 3200 Geometric Optics</t>
  </si>
  <si>
    <t>IDS 3913 Undergraduate Research</t>
  </si>
  <si>
    <t>EEL 3552C Signal Analysis and Communication</t>
  </si>
  <si>
    <r>
      <t>MAS 3105</t>
    </r>
    <r>
      <rPr>
        <sz val="12"/>
        <color theme="1"/>
        <rFont val="Times New Roman"/>
        <family val="1"/>
      </rPr>
      <t xml:space="preserve"> </t>
    </r>
    <r>
      <rPr>
        <sz val="11"/>
        <color rgb="FF000000"/>
        <rFont val="Calibri"/>
        <family val="2"/>
      </rPr>
      <t>Linear Algebra</t>
    </r>
  </si>
  <si>
    <r>
      <t>MAP 4341</t>
    </r>
    <r>
      <rPr>
        <sz val="12"/>
        <color theme="1"/>
        <rFont val="Times New Roman"/>
        <family val="1"/>
      </rPr>
      <t xml:space="preserve"> </t>
    </r>
    <r>
      <rPr>
        <sz val="11"/>
        <color rgb="FF000000"/>
        <rFont val="Calibri"/>
        <family val="2"/>
      </rPr>
      <t>Partial Differential Equations</t>
    </r>
  </si>
  <si>
    <r>
      <t>EMA 4413</t>
    </r>
    <r>
      <rPr>
        <sz val="12"/>
        <color theme="1"/>
        <rFont val="Times New Roman"/>
        <family val="1"/>
      </rPr>
      <t xml:space="preserve"> </t>
    </r>
    <r>
      <rPr>
        <sz val="11"/>
        <color rgb="FF000000"/>
        <rFont val="Calibri"/>
        <family val="2"/>
      </rPr>
      <t>Fundamentals of Electronic Materials</t>
    </r>
  </si>
  <si>
    <r>
      <t>EEE 4XXX</t>
    </r>
    <r>
      <rPr>
        <sz val="12"/>
        <color theme="1"/>
        <rFont val="Times New Roman"/>
        <family val="1"/>
      </rPr>
      <t xml:space="preserve"> </t>
    </r>
    <r>
      <rPr>
        <sz val="11"/>
        <color rgb="FF000000"/>
        <rFont val="Calibri"/>
        <family val="2"/>
      </rPr>
      <t>Any 4000 Level Course</t>
    </r>
  </si>
  <si>
    <r>
      <t>EEL 4XXX</t>
    </r>
    <r>
      <rPr>
        <sz val="12"/>
        <color theme="1"/>
        <rFont val="Times New Roman"/>
        <family val="1"/>
      </rPr>
      <t xml:space="preserve"> </t>
    </r>
    <r>
      <rPr>
        <sz val="11"/>
        <color rgb="FF000000"/>
        <rFont val="Calibri"/>
        <family val="2"/>
      </rPr>
      <t>Any 4000 Level Course, except EEL4440</t>
    </r>
  </si>
  <si>
    <r>
      <t>EGN 4931H</t>
    </r>
    <r>
      <rPr>
        <sz val="12"/>
        <color theme="1"/>
        <rFont val="Times New Roman"/>
        <family val="1"/>
      </rPr>
      <t xml:space="preserve"> </t>
    </r>
    <r>
      <rPr>
        <sz val="11"/>
        <color rgb="FF000000"/>
        <rFont val="Calibri"/>
        <family val="2"/>
      </rPr>
      <t>Engineering Honors Seminar-Research</t>
    </r>
  </si>
  <si>
    <r>
      <t>OSE 4903H</t>
    </r>
    <r>
      <rPr>
        <sz val="12"/>
        <color theme="1"/>
        <rFont val="Times New Roman"/>
        <family val="1"/>
      </rPr>
      <t xml:space="preserve"> </t>
    </r>
    <r>
      <rPr>
        <sz val="11"/>
        <color rgb="FF000000"/>
        <rFont val="Calibri"/>
        <family val="2"/>
      </rPr>
      <t>Honors Directed Reading (3)</t>
    </r>
  </si>
  <si>
    <r>
      <t>OSE 4970H</t>
    </r>
    <r>
      <rPr>
        <sz val="12"/>
        <color theme="1"/>
        <rFont val="Times New Roman"/>
        <family val="1"/>
      </rPr>
      <t xml:space="preserve"> </t>
    </r>
    <r>
      <rPr>
        <sz val="11"/>
        <color rgb="FF000000"/>
        <rFont val="Calibri"/>
        <family val="2"/>
      </rPr>
      <t>Honors Thesis</t>
    </r>
  </si>
  <si>
    <t>Master's Level Courses</t>
  </si>
  <si>
    <t>OSE 5115 Interfer., Diff., &amp; Coher.</t>
  </si>
  <si>
    <t>OSE 5203 Geo. Opt. &amp; Imaging Sys.</t>
  </si>
  <si>
    <t>OSE 5414 Fund. Of Opto. Devices</t>
  </si>
  <si>
    <t>OSE 6111 Optical Wave Prop.</t>
  </si>
  <si>
    <t>OSE 6525 Laser Engineering</t>
  </si>
  <si>
    <t>OSE 6526C Laser Engineering Lab</t>
  </si>
  <si>
    <t>OSE 3200L Geometric Optics Lab</t>
  </si>
  <si>
    <t>GEP AREA</t>
  </si>
  <si>
    <t xml:space="preserve">Check your audit at my.ucf.edu </t>
  </si>
  <si>
    <t>OSE 3043 Analytical Methods for Optics  (RE)</t>
  </si>
  <si>
    <t>CHM 2045C Chemistry Fundamentals I **</t>
  </si>
  <si>
    <t>OSE 4240 Introduction to Optical Design (RE)</t>
  </si>
  <si>
    <t>OSE 4953 Senior Design I Double Major ECE</t>
  </si>
  <si>
    <t>EEL 3004C Linear Circuits I**</t>
  </si>
  <si>
    <t>EEL 3123C Linear Circuits II**</t>
  </si>
  <si>
    <t>OSE 3052 Foundations of Photonics**</t>
  </si>
  <si>
    <t>OSE 3052L Foundations of Photonics Lab**</t>
  </si>
  <si>
    <t>PHY 3101 General Physics using Calculus III **</t>
  </si>
  <si>
    <t>PHY 2048 Physics I **</t>
  </si>
  <si>
    <t>PHY 2048L Physics I Lab**</t>
  </si>
  <si>
    <t>PHY 2049 Physics II Lecture**</t>
  </si>
  <si>
    <t>PHY 2048 Physics I Lecture**</t>
  </si>
  <si>
    <t>OSE 4912 Directed Independent Research (RE)</t>
  </si>
  <si>
    <r>
      <t xml:space="preserve">EGN 3211 Engineering Analysis &amp; Comp. ** </t>
    </r>
    <r>
      <rPr>
        <b/>
        <i/>
        <sz val="11"/>
        <color theme="1"/>
        <rFont val="Calibri"/>
        <family val="2"/>
        <scheme val="minor"/>
      </rPr>
      <t>or</t>
    </r>
  </si>
  <si>
    <t>PHY 2049L Physics II Lab**</t>
  </si>
  <si>
    <t xml:space="preserve">SOCIAL Foundation </t>
  </si>
  <si>
    <r>
      <t xml:space="preserve">POS 2041 </t>
    </r>
    <r>
      <rPr>
        <i/>
        <sz val="10"/>
        <color theme="1"/>
        <rFont val="Calibri"/>
        <family val="2"/>
        <scheme val="minor"/>
      </rPr>
      <t>(both meet Civic Literacy Req.)</t>
    </r>
  </si>
  <si>
    <t>CR</t>
  </si>
  <si>
    <t>ST = Study Time  CR = Credits</t>
  </si>
  <si>
    <t>ST</t>
  </si>
  <si>
    <t>Study Hours Per Week</t>
  </si>
  <si>
    <t>Study Time</t>
  </si>
  <si>
    <t>OSE 2050 Intro. to Photonic Engineering Design</t>
  </si>
  <si>
    <t>OSE 4721 Biophotonics  (RE)</t>
  </si>
  <si>
    <t>Note:  2023-2024 Course Catalog superceeds any errors or omissions shown here.</t>
  </si>
  <si>
    <t>PHZ 3150 Intro. to Numerical Computing**</t>
  </si>
  <si>
    <t>♦</t>
  </si>
  <si>
    <r>
      <t xml:space="preserve">MUL 2010 </t>
    </r>
    <r>
      <rPr>
        <i/>
        <sz val="8"/>
        <color theme="1"/>
        <rFont val="Calibri"/>
        <family val="2"/>
        <scheme val="minor"/>
      </rPr>
      <t>(GRW)</t>
    </r>
    <r>
      <rPr>
        <sz val="11"/>
        <color theme="1"/>
        <rFont val="Calibri"/>
        <family val="2"/>
        <scheme val="minor"/>
      </rPr>
      <t xml:space="preserve">, PHI 2010, or THE 2000 </t>
    </r>
    <r>
      <rPr>
        <i/>
        <sz val="8"/>
        <color theme="1"/>
        <rFont val="Calibri"/>
        <family val="2"/>
        <scheme val="minor"/>
      </rPr>
      <t>(GRW)</t>
    </r>
  </si>
  <si>
    <t>PHY 3650 Quantum Info. Processing</t>
  </si>
  <si>
    <t>MAS 3105 Linear Algebra</t>
  </si>
  <si>
    <t>PSY 2012, ANT 2000</t>
  </si>
  <si>
    <r>
      <rPr>
        <b/>
        <i/>
        <sz val="11"/>
        <color theme="1"/>
        <rFont val="Calibri"/>
        <family val="2"/>
        <scheme val="minor"/>
      </rPr>
      <t>Select 1:</t>
    </r>
    <r>
      <rPr>
        <sz val="11"/>
        <color theme="1"/>
        <rFont val="Calibri"/>
        <family val="2"/>
        <scheme val="minor"/>
      </rPr>
      <t xml:space="preserve">  EUH 2000, EUH 2001, HUM 2210, </t>
    </r>
  </si>
  <si>
    <t>COM 1000, SPC 1603C, or SPC 1608</t>
  </si>
  <si>
    <t>HUM 2230, WOH 2012, WOH 2022</t>
  </si>
  <si>
    <r>
      <t xml:space="preserve">HUM 2020 Encountering the Humanities </t>
    </r>
    <r>
      <rPr>
        <b/>
        <i/>
        <sz val="11"/>
        <color theme="1"/>
        <rFont val="Calibri"/>
        <family val="2"/>
        <scheme val="minor"/>
      </rPr>
      <t>or</t>
    </r>
  </si>
  <si>
    <t>another class from GEP 4 or GEP 5</t>
  </si>
  <si>
    <r>
      <rPr>
        <b/>
        <i/>
        <sz val="11"/>
        <color theme="1"/>
        <rFont val="Calibri"/>
        <family val="2"/>
        <scheme val="minor"/>
      </rPr>
      <t xml:space="preserve">Select 1:  </t>
    </r>
    <r>
      <rPr>
        <sz val="11"/>
        <color theme="1"/>
        <rFont val="Calibri"/>
        <family val="2"/>
        <scheme val="minor"/>
      </rPr>
      <t xml:space="preserve">AMH 2010 US History: 1492-1877 </t>
    </r>
    <r>
      <rPr>
        <b/>
        <i/>
        <sz val="11"/>
        <color theme="1"/>
        <rFont val="Calibri"/>
        <family val="2"/>
        <scheme val="minor"/>
      </rPr>
      <t>or</t>
    </r>
  </si>
  <si>
    <r>
      <rPr>
        <i/>
        <sz val="10"/>
        <color theme="1"/>
        <rFont val="Wingdings"/>
        <charset val="2"/>
      </rPr>
      <t>ü</t>
    </r>
    <r>
      <rPr>
        <i/>
        <sz val="10"/>
        <color theme="1"/>
        <rFont val="Calibri"/>
        <family val="2"/>
        <scheme val="minor"/>
      </rPr>
      <t xml:space="preserve"> Required "C-" minimum required for designated Gordon Rule courses. </t>
    </r>
  </si>
  <si>
    <r>
      <rPr>
        <b/>
        <i/>
        <sz val="11"/>
        <color theme="1"/>
        <rFont val="Calibri"/>
        <family val="2"/>
        <scheme val="minor"/>
      </rPr>
      <t>Select 1:</t>
    </r>
    <r>
      <rPr>
        <sz val="11"/>
        <color theme="1"/>
        <rFont val="Calibri"/>
        <family val="2"/>
        <scheme val="minor"/>
      </rPr>
      <t xml:space="preserve">  AMH 2020 US History: 1877-Present </t>
    </r>
    <r>
      <rPr>
        <b/>
        <i/>
        <sz val="11"/>
        <color theme="1"/>
        <rFont val="Calibri"/>
        <family val="2"/>
        <scheme val="minor"/>
      </rPr>
      <t>or</t>
    </r>
  </si>
  <si>
    <t xml:space="preserve">STA 3032 Prob &amp; Stats for Engrs </t>
  </si>
  <si>
    <t>CULTURAL &amp; HISTORICAL Foundation</t>
  </si>
  <si>
    <r>
      <t>GR - Take at least 4 Gordon Rule checkmarked courses (</t>
    </r>
    <r>
      <rPr>
        <b/>
        <sz val="10"/>
        <color theme="1"/>
        <rFont val="Wingdings"/>
        <charset val="2"/>
      </rPr>
      <t>ü</t>
    </r>
    <r>
      <rPr>
        <b/>
        <sz val="10"/>
        <color theme="1"/>
        <rFont val="Calibri"/>
        <family val="2"/>
        <scheme val="minor"/>
      </rPr>
      <t>)</t>
    </r>
  </si>
  <si>
    <t>CC - Take at least 1 diamond course (♦) in each of 5 Foundations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</si>
</sst>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
      <i/>
      <sz val="11"/>
      <color theme="1"/>
      <name val="Calibri"/>
      <family val="2"/>
      <scheme val="minor"/>
    </font>
    <font>
      <i/>
      <sz val="12"/>
      <color rgb="FFC00000"/>
      <name val="Calibri"/>
      <family val="2"/>
      <scheme val="minor"/>
    </font>
    <font>
      <b/>
      <i/>
      <sz val="11"/>
      <color rgb="FFC00000"/>
      <name val="Calibri"/>
      <family val="2"/>
      <scheme val="minor"/>
    </font>
    <font>
      <i/>
      <sz val="11"/>
      <color rgb="FFC00000"/>
      <name val="Calibri"/>
      <family val="2"/>
      <scheme val="minor"/>
    </font>
    <font>
      <i/>
      <sz val="9"/>
      <color rgb="FFC00000"/>
      <name val="Calibri"/>
      <family val="2"/>
      <scheme val="minor"/>
    </font>
    <font>
      <b/>
      <i/>
      <sz val="12"/>
      <color rgb="FFC00000"/>
      <name val="Calibri"/>
      <family val="2"/>
      <scheme val="minor"/>
    </font>
    <font>
      <b/>
      <i/>
      <sz val="10"/>
      <color rgb="FFC00000"/>
      <name val="Calibri"/>
      <family val="2"/>
      <scheme val="minor"/>
    </font>
    <font>
      <i/>
      <sz val="11"/>
      <color rgb="FFC00000"/>
      <name val="Calibri"/>
      <family val="2"/>
    </font>
    <font>
      <u/>
      <sz val="11"/>
      <color theme="10"/>
      <name val="Calibri"/>
      <family val="2"/>
      <scheme val="minor"/>
    </font>
    <font>
      <b/>
      <sz val="11"/>
      <color theme="1"/>
      <name val="Arial"/>
      <family val="2"/>
    </font>
    <font>
      <i/>
      <sz val="8"/>
      <color theme="1"/>
      <name val="Calibri"/>
      <family val="2"/>
      <scheme val="minor"/>
    </font>
    <font>
      <i/>
      <sz val="10"/>
      <color theme="1"/>
      <name val="Wingdings"/>
      <charset val="2"/>
    </font>
    <font>
      <i/>
      <sz val="10"/>
      <color theme="1"/>
      <name val="Calibri"/>
      <family val="2"/>
      <charset val="2"/>
      <scheme val="minor"/>
    </font>
  </fonts>
  <fills count="19">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4506668294322"/>
        <bgColor indexed="64"/>
      </patternFill>
    </fill>
    <fill>
      <patternFill patternType="solid">
        <fgColor theme="9" tint="0.59999389629810485"/>
        <bgColor indexed="64"/>
      </patternFill>
    </fill>
    <fill>
      <patternFill patternType="solid">
        <fgColor theme="4" tint="-0.249977111117893"/>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258">
    <xf numFmtId="0" fontId="0" fillId="0" borderId="0" xfId="0"/>
    <xf numFmtId="0" fontId="0" fillId="0" borderId="5" xfId="0" applyBorder="1"/>
    <xf numFmtId="0" fontId="0" fillId="9" borderId="2" xfId="0"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0" fillId="0" borderId="4" xfId="0" applyBorder="1" applyProtection="1">
      <protection locked="0"/>
    </xf>
    <xf numFmtId="0" fontId="0" fillId="0" borderId="0" xfId="0" applyProtection="1">
      <protection locked="0"/>
    </xf>
    <xf numFmtId="0" fontId="0" fillId="0" borderId="5" xfId="0" applyBorder="1" applyProtection="1">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Alignment="1" applyProtection="1">
      <alignment horizontal="center"/>
      <protection locked="0"/>
    </xf>
    <xf numFmtId="0" fontId="4" fillId="0" borderId="0" xfId="0" applyFont="1" applyProtection="1">
      <protection locked="0"/>
    </xf>
    <xf numFmtId="0" fontId="2" fillId="0" borderId="0" xfId="0" applyFont="1" applyAlignment="1" applyProtection="1">
      <alignment horizontal="center"/>
      <protection locked="0"/>
    </xf>
    <xf numFmtId="0" fontId="4" fillId="0" borderId="4" xfId="0" applyFont="1" applyBorder="1" applyProtection="1">
      <protection locked="0"/>
    </xf>
    <xf numFmtId="0" fontId="4" fillId="0" borderId="0" xfId="0" applyFont="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2" fillId="0" borderId="0" xfId="0" applyFont="1" applyProtection="1">
      <protection locked="0"/>
    </xf>
    <xf numFmtId="0" fontId="0" fillId="0" borderId="28" xfId="0" applyBorder="1"/>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12" fillId="3" borderId="2" xfId="0" applyFont="1" applyFill="1" applyBorder="1" applyProtection="1">
      <protection locked="0"/>
    </xf>
    <xf numFmtId="0" fontId="12" fillId="3" borderId="0" xfId="0" applyFont="1" applyFill="1" applyProtection="1">
      <protection locked="0"/>
    </xf>
    <xf numFmtId="0" fontId="0" fillId="3" borderId="0" xfId="0" applyFill="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Alignment="1" applyProtection="1">
      <alignment horizontal="center"/>
      <protection locked="0"/>
    </xf>
    <xf numFmtId="0" fontId="2" fillId="3" borderId="0" xfId="0" applyFont="1" applyFill="1" applyAlignment="1" applyProtection="1">
      <alignment horizontal="left"/>
      <protection locked="0"/>
    </xf>
    <xf numFmtId="0" fontId="2" fillId="8" borderId="4" xfId="0" applyFont="1" applyFill="1" applyBorder="1" applyAlignment="1" applyProtection="1">
      <alignment horizontal="right"/>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13" fillId="0" borderId="4" xfId="0" applyFont="1" applyBorder="1" applyProtection="1">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17" fillId="13" borderId="9" xfId="0" applyFont="1" applyFill="1" applyBorder="1" applyAlignment="1">
      <alignment vertical="center"/>
    </xf>
    <xf numFmtId="0" fontId="17" fillId="13" borderId="13" xfId="0" applyFont="1" applyFill="1" applyBorder="1" applyAlignment="1">
      <alignment vertical="center"/>
    </xf>
    <xf numFmtId="0" fontId="2" fillId="12"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17" fillId="13" borderId="0" xfId="0" applyFont="1" applyFill="1" applyAlignment="1">
      <alignment vertical="center"/>
    </xf>
    <xf numFmtId="0" fontId="0" fillId="14" borderId="45" xfId="0" applyFill="1" applyBorder="1" applyProtection="1">
      <protection locked="0"/>
    </xf>
    <xf numFmtId="0" fontId="0" fillId="0" borderId="44" xfId="0" applyBorder="1" applyProtection="1">
      <protection locked="0"/>
    </xf>
    <xf numFmtId="0" fontId="0" fillId="14" borderId="44" xfId="0" applyFill="1" applyBorder="1" applyProtection="1">
      <protection locked="0"/>
    </xf>
    <xf numFmtId="0" fontId="9" fillId="0" borderId="11" xfId="0" applyFont="1" applyBorder="1" applyProtection="1">
      <protection locked="0"/>
    </xf>
    <xf numFmtId="0" fontId="0" fillId="13" borderId="12" xfId="0" applyFill="1" applyBorder="1" applyProtection="1">
      <protection locked="0"/>
    </xf>
    <xf numFmtId="0" fontId="2" fillId="13" borderId="35" xfId="0" applyFont="1" applyFill="1" applyBorder="1" applyAlignment="1" applyProtection="1">
      <alignment horizontal="center"/>
      <protection locked="0"/>
    </xf>
    <xf numFmtId="0" fontId="2" fillId="5" borderId="19" xfId="0" applyFont="1" applyFill="1" applyBorder="1" applyAlignment="1" applyProtection="1">
      <alignment horizontal="center" vertical="center"/>
      <protection locked="0"/>
    </xf>
    <xf numFmtId="0" fontId="17" fillId="15" borderId="0" xfId="0" applyFont="1" applyFill="1" applyAlignment="1">
      <alignment vertical="center"/>
    </xf>
    <xf numFmtId="0" fontId="17" fillId="16" borderId="46" xfId="0" applyFont="1" applyFill="1" applyBorder="1" applyAlignment="1">
      <alignment vertical="center"/>
    </xf>
    <xf numFmtId="0" fontId="0" fillId="0" borderId="0" xfId="0" applyAlignment="1">
      <alignment horizontal="center" vertical="center"/>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7" fillId="2" borderId="13" xfId="0" applyFont="1" applyFill="1" applyBorder="1" applyProtection="1">
      <protection locked="0"/>
    </xf>
    <xf numFmtId="0" fontId="7" fillId="2" borderId="20" xfId="0" applyFont="1" applyFill="1" applyBorder="1" applyProtection="1">
      <protection locked="0"/>
    </xf>
    <xf numFmtId="0" fontId="2" fillId="0" borderId="19"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textRotation="90" wrapText="1"/>
      <protection locked="0"/>
    </xf>
    <xf numFmtId="49" fontId="13" fillId="0" borderId="2" xfId="0" applyNumberFormat="1" applyFont="1" applyBorder="1" applyAlignment="1" applyProtection="1">
      <alignment horizontal="center" vertical="center" textRotation="90" wrapText="1"/>
      <protection locked="0"/>
    </xf>
    <xf numFmtId="49" fontId="13" fillId="0" borderId="0" xfId="0" applyNumberFormat="1" applyFont="1" applyAlignment="1" applyProtection="1">
      <alignment horizontal="center" vertical="center" textRotation="90" wrapText="1"/>
      <protection locked="0"/>
    </xf>
    <xf numFmtId="49" fontId="13" fillId="0" borderId="28" xfId="0" applyNumberFormat="1" applyFont="1" applyBorder="1" applyAlignment="1" applyProtection="1">
      <alignment horizontal="center" vertical="center" textRotation="90" wrapText="1"/>
      <protection locked="0"/>
    </xf>
    <xf numFmtId="0" fontId="2" fillId="0" borderId="19"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2" fillId="6" borderId="13" xfId="0" applyFont="1" applyFill="1" applyBorder="1" applyAlignment="1" applyProtection="1">
      <alignment horizontal="center"/>
      <protection locked="0"/>
    </xf>
    <xf numFmtId="0" fontId="2" fillId="7" borderId="13" xfId="0" applyFont="1" applyFill="1" applyBorder="1" applyAlignment="1" applyProtection="1">
      <alignment horizontal="center"/>
      <protection locked="0"/>
    </xf>
    <xf numFmtId="0" fontId="2" fillId="7" borderId="19" xfId="0" applyFont="1" applyFill="1" applyBorder="1" applyAlignment="1" applyProtection="1">
      <alignment horizontal="center"/>
      <protection locked="0"/>
    </xf>
    <xf numFmtId="0" fontId="2" fillId="13" borderId="13" xfId="0" applyFont="1" applyFill="1" applyBorder="1" applyAlignment="1" applyProtection="1">
      <alignment horizontal="center"/>
      <protection locked="0"/>
    </xf>
    <xf numFmtId="49" fontId="2" fillId="13" borderId="13" xfId="0" applyNumberFormat="1"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10"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protection locked="0"/>
    </xf>
    <xf numFmtId="0" fontId="2" fillId="0" borderId="25" xfId="0" applyFont="1" applyBorder="1" applyAlignment="1" applyProtection="1">
      <alignment horizontal="center"/>
      <protection locked="0"/>
    </xf>
    <xf numFmtId="0" fontId="2" fillId="5"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2" fillId="9" borderId="15" xfId="0" applyFont="1" applyFill="1" applyBorder="1" applyAlignment="1" applyProtection="1">
      <alignment horizontal="center" vertical="center"/>
      <protection locked="0"/>
    </xf>
    <xf numFmtId="0" fontId="2" fillId="10" borderId="2" xfId="0" applyFont="1" applyFill="1" applyBorder="1" applyAlignment="1" applyProtection="1">
      <alignment horizontal="center" vertical="center"/>
      <protection locked="0"/>
    </xf>
    <xf numFmtId="0" fontId="2" fillId="8" borderId="0" xfId="0" applyFont="1" applyFill="1" applyAlignment="1" applyProtection="1">
      <alignment horizontal="center" vertical="center"/>
      <protection locked="0"/>
    </xf>
    <xf numFmtId="0" fontId="2" fillId="12" borderId="15" xfId="0" applyFont="1" applyFill="1" applyBorder="1" applyAlignment="1">
      <alignment horizontal="center" vertical="center"/>
    </xf>
    <xf numFmtId="0" fontId="0" fillId="9" borderId="15" xfId="0"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0" fillId="13" borderId="9" xfId="0" applyFill="1" applyBorder="1" applyAlignment="1">
      <alignment horizontal="center" vertical="center"/>
    </xf>
    <xf numFmtId="0" fontId="0" fillId="13" borderId="13" xfId="0" applyFill="1" applyBorder="1" applyAlignment="1">
      <alignment horizontal="center" vertical="center"/>
    </xf>
    <xf numFmtId="0" fontId="0" fillId="13" borderId="0" xfId="0" applyFill="1" applyAlignment="1">
      <alignment horizontal="center" vertical="center"/>
    </xf>
    <xf numFmtId="0" fontId="0" fillId="15" borderId="0" xfId="0" applyFill="1" applyAlignment="1">
      <alignment horizontal="center" vertical="center"/>
    </xf>
    <xf numFmtId="0" fontId="0" fillId="16" borderId="47" xfId="0" applyFill="1" applyBorder="1" applyAlignment="1">
      <alignment horizontal="center" vertical="center"/>
    </xf>
    <xf numFmtId="0" fontId="0" fillId="8" borderId="0" xfId="0" applyFill="1" applyAlignment="1" applyProtection="1">
      <alignment horizontal="center" vertical="center"/>
      <protection locked="0"/>
    </xf>
    <xf numFmtId="0" fontId="1" fillId="18" borderId="4" xfId="0" applyFont="1" applyFill="1" applyBorder="1" applyAlignment="1" applyProtection="1">
      <alignment horizontal="right"/>
      <protection locked="0"/>
    </xf>
    <xf numFmtId="1" fontId="1" fillId="18" borderId="0" xfId="0" applyNumberFormat="1" applyFont="1" applyFill="1" applyAlignment="1" applyProtection="1">
      <alignment horizontal="center" vertical="center"/>
      <protection locked="0"/>
    </xf>
    <xf numFmtId="0" fontId="2" fillId="9" borderId="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10" borderId="0" xfId="0" applyFont="1" applyFill="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12" fillId="9" borderId="2"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20" fillId="2" borderId="9" xfId="0" applyFont="1" applyFill="1" applyBorder="1" applyAlignment="1" applyProtection="1">
      <alignment horizontal="center" vertical="center"/>
      <protection locked="0"/>
    </xf>
    <xf numFmtId="1" fontId="21" fillId="5" borderId="13" xfId="0" applyNumberFormat="1" applyFont="1" applyFill="1" applyBorder="1" applyAlignment="1" applyProtection="1">
      <alignment horizontal="center" vertical="center"/>
      <protection locked="0"/>
    </xf>
    <xf numFmtId="1" fontId="21" fillId="5" borderId="19" xfId="0" applyNumberFormat="1"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1" fillId="6" borderId="13" xfId="0" applyFont="1" applyFill="1" applyBorder="1" applyAlignment="1" applyProtection="1">
      <alignment horizontal="center" vertical="center"/>
      <protection locked="0"/>
    </xf>
    <xf numFmtId="0" fontId="21" fillId="7" borderId="13"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protection locked="0"/>
    </xf>
    <xf numFmtId="0" fontId="21" fillId="13" borderId="13" xfId="0" applyFont="1" applyFill="1" applyBorder="1" applyAlignment="1" applyProtection="1">
      <alignment horizontal="center" vertical="center"/>
      <protection locked="0"/>
    </xf>
    <xf numFmtId="0" fontId="20" fillId="3" borderId="2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3" borderId="17" xfId="0" applyFont="1" applyFill="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21" fillId="5" borderId="19" xfId="0" applyFont="1" applyFill="1" applyBorder="1" applyAlignment="1" applyProtection="1">
      <alignment horizontal="center" vertical="center"/>
      <protection locked="0"/>
    </xf>
    <xf numFmtId="0" fontId="21" fillId="5" borderId="23" xfId="0" applyFont="1" applyFill="1" applyBorder="1" applyAlignment="1" applyProtection="1">
      <alignment horizontal="center" vertical="center"/>
      <protection locked="0"/>
    </xf>
    <xf numFmtId="0" fontId="25" fillId="13" borderId="9" xfId="0" applyFont="1" applyFill="1" applyBorder="1" applyAlignment="1">
      <alignment horizontal="center" vertical="center"/>
    </xf>
    <xf numFmtId="0" fontId="25" fillId="13" borderId="13" xfId="0" applyFont="1" applyFill="1" applyBorder="1" applyAlignment="1">
      <alignment horizontal="center" vertical="center"/>
    </xf>
    <xf numFmtId="0" fontId="25" fillId="13" borderId="0" xfId="0" applyFont="1" applyFill="1" applyAlignment="1">
      <alignment horizontal="center" vertical="center"/>
    </xf>
    <xf numFmtId="0" fontId="25" fillId="15" borderId="0" xfId="0" applyFont="1" applyFill="1" applyAlignment="1">
      <alignment horizontal="center" vertical="center"/>
    </xf>
    <xf numFmtId="0" fontId="25" fillId="16" borderId="13" xfId="0" applyFont="1" applyFill="1" applyBorder="1" applyAlignment="1">
      <alignment horizontal="center" vertical="center"/>
    </xf>
    <xf numFmtId="0" fontId="18" fillId="9" borderId="1" xfId="0" applyFont="1" applyFill="1" applyBorder="1" applyAlignment="1" applyProtection="1">
      <alignment horizontal="left" vertical="center"/>
      <protection locked="0"/>
    </xf>
    <xf numFmtId="0" fontId="26" fillId="0" borderId="5" xfId="1" applyBorder="1" applyAlignment="1">
      <alignment vertical="center"/>
    </xf>
    <xf numFmtId="0" fontId="7" fillId="3" borderId="27" xfId="0" applyFont="1" applyFill="1" applyBorder="1" applyAlignment="1" applyProtection="1">
      <alignment horizontal="center"/>
      <protection locked="0"/>
    </xf>
    <xf numFmtId="0" fontId="7" fillId="3" borderId="29" xfId="0" applyFont="1" applyFill="1" applyBorder="1" applyAlignment="1" applyProtection="1">
      <alignment horizontal="center"/>
      <protection locked="0"/>
    </xf>
    <xf numFmtId="0" fontId="27" fillId="0" borderId="0" xfId="0" applyFont="1" applyAlignment="1">
      <alignment horizontal="center" vertical="center"/>
    </xf>
    <xf numFmtId="0" fontId="21" fillId="0" borderId="19" xfId="0" applyFont="1" applyBorder="1" applyAlignment="1" applyProtection="1">
      <alignment horizontal="center" vertical="center"/>
      <protection locked="0"/>
    </xf>
    <xf numFmtId="0" fontId="5" fillId="5" borderId="1"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Alignment="1" applyProtection="1">
      <alignment horizontal="center"/>
      <protection locked="0"/>
    </xf>
    <xf numFmtId="0" fontId="5" fillId="6" borderId="5" xfId="0" applyFont="1" applyFill="1" applyBorder="1" applyAlignment="1" applyProtection="1">
      <alignment horizontal="center"/>
      <protection locked="0"/>
    </xf>
    <xf numFmtId="0" fontId="5" fillId="7" borderId="27" xfId="0" applyFont="1" applyFill="1" applyBorder="1" applyAlignment="1" applyProtection="1">
      <alignment horizontal="center"/>
      <protection locked="0"/>
    </xf>
    <xf numFmtId="0" fontId="5" fillId="7" borderId="17" xfId="0" applyFont="1" applyFill="1" applyBorder="1" applyAlignment="1" applyProtection="1">
      <alignment horizontal="center"/>
      <protection locked="0"/>
    </xf>
    <xf numFmtId="0" fontId="5" fillId="7" borderId="28" xfId="0" applyFont="1" applyFill="1" applyBorder="1" applyAlignment="1" applyProtection="1">
      <alignment horizontal="center"/>
      <protection locked="0"/>
    </xf>
    <xf numFmtId="0" fontId="0" fillId="11" borderId="41" xfId="0" applyFill="1" applyBorder="1" applyAlignment="1">
      <alignment horizontal="center" vertical="center"/>
    </xf>
    <xf numFmtId="0" fontId="0" fillId="11" borderId="42" xfId="0" applyFill="1" applyBorder="1" applyAlignment="1">
      <alignment horizontal="center" vertical="center"/>
    </xf>
    <xf numFmtId="0" fontId="0" fillId="11" borderId="43" xfId="0" applyFill="1" applyBorder="1" applyAlignment="1">
      <alignment horizontal="center" vertical="center"/>
    </xf>
    <xf numFmtId="0" fontId="6"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2" fillId="5" borderId="50"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49" fontId="13" fillId="0" borderId="7" xfId="0" applyNumberFormat="1" applyFont="1" applyBorder="1" applyAlignment="1" applyProtection="1">
      <alignment horizontal="center" vertical="center" textRotation="90" wrapText="1"/>
      <protection locked="0"/>
    </xf>
    <xf numFmtId="49" fontId="13" fillId="0" borderId="32" xfId="0" applyNumberFormat="1" applyFont="1" applyBorder="1" applyAlignment="1" applyProtection="1">
      <alignment horizontal="center" vertical="center" textRotation="90" wrapText="1"/>
      <protection locked="0"/>
    </xf>
    <xf numFmtId="49" fontId="13" fillId="0" borderId="29" xfId="0" applyNumberFormat="1" applyFont="1" applyBorder="1" applyAlignment="1" applyProtection="1">
      <alignment horizontal="center" vertical="center" textRotation="90" wrapText="1"/>
      <protection locked="0"/>
    </xf>
    <xf numFmtId="0" fontId="2" fillId="10" borderId="4" xfId="0" applyFont="1" applyFill="1" applyBorder="1" applyAlignment="1" applyProtection="1">
      <alignment horizontal="right"/>
      <protection locked="0"/>
    </xf>
    <xf numFmtId="0" fontId="2" fillId="10" borderId="0" xfId="0" applyFont="1" applyFill="1" applyAlignment="1" applyProtection="1">
      <alignment horizontal="right"/>
      <protection locked="0"/>
    </xf>
    <xf numFmtId="0" fontId="21" fillId="0" borderId="21" xfId="0" applyFont="1" applyBorder="1" applyAlignment="1" applyProtection="1">
      <alignment horizontal="center" vertical="center"/>
      <protection locked="0"/>
    </xf>
    <xf numFmtId="1" fontId="21" fillId="5" borderId="19" xfId="0" applyNumberFormat="1" applyFont="1" applyFill="1" applyBorder="1" applyAlignment="1" applyProtection="1">
      <alignment horizontal="center" vertical="center"/>
      <protection locked="0"/>
    </xf>
    <xf numFmtId="1" fontId="21" fillId="5" borderId="2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right"/>
      <protection locked="0"/>
    </xf>
    <xf numFmtId="0" fontId="2" fillId="10" borderId="2" xfId="0" applyFont="1" applyFill="1" applyBorder="1" applyAlignment="1" applyProtection="1">
      <alignment horizontal="right"/>
      <protection locked="0"/>
    </xf>
    <xf numFmtId="0" fontId="0" fillId="11" borderId="51" xfId="0" applyFill="1" applyBorder="1" applyAlignment="1">
      <alignment horizontal="center" vertical="center"/>
    </xf>
    <xf numFmtId="0" fontId="0" fillId="11" borderId="29" xfId="0" applyFill="1" applyBorder="1" applyAlignment="1">
      <alignment horizontal="center" vertical="center"/>
    </xf>
    <xf numFmtId="0" fontId="2" fillId="0" borderId="25" xfId="0" applyFont="1" applyBorder="1" applyAlignment="1" applyProtection="1">
      <alignment horizontal="center" wrapText="1"/>
      <protection locked="0"/>
    </xf>
    <xf numFmtId="0" fontId="2" fillId="0" borderId="26" xfId="0" applyFont="1" applyBorder="1" applyAlignment="1" applyProtection="1">
      <alignment horizontal="center" wrapText="1"/>
      <protection locked="0"/>
    </xf>
    <xf numFmtId="0" fontId="2" fillId="17" borderId="5" xfId="0" applyFont="1" applyFill="1" applyBorder="1" applyAlignment="1">
      <alignment horizontal="center" vertical="center" textRotation="90"/>
    </xf>
    <xf numFmtId="0" fontId="21" fillId="5" borderId="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18" xfId="0" applyBorder="1" applyProtection="1">
      <protection locked="0"/>
    </xf>
    <xf numFmtId="0" fontId="6" fillId="0" borderId="19" xfId="0" applyFont="1" applyBorder="1" applyAlignment="1" applyProtection="1">
      <alignment horizontal="center"/>
      <protection locked="0"/>
    </xf>
    <xf numFmtId="0" fontId="0" fillId="11" borderId="7" xfId="0" applyFill="1" applyBorder="1" applyAlignment="1">
      <alignment horizontal="center" vertical="center"/>
    </xf>
    <xf numFmtId="0" fontId="0" fillId="11" borderId="52" xfId="0" applyFill="1" applyBorder="1" applyAlignment="1">
      <alignment horizontal="center" vertical="center"/>
    </xf>
    <xf numFmtId="0" fontId="2" fillId="0" borderId="25" xfId="0" applyFont="1" applyBorder="1" applyAlignment="1" applyProtection="1">
      <alignment vertical="center"/>
      <protection locked="0"/>
    </xf>
    <xf numFmtId="0" fontId="0" fillId="0" borderId="21" xfId="0" applyBorder="1" applyProtection="1">
      <protection locked="0"/>
    </xf>
    <xf numFmtId="0" fontId="0" fillId="11" borderId="32" xfId="0" applyFill="1" applyBorder="1" applyAlignment="1">
      <alignment horizontal="center" vertical="center"/>
    </xf>
    <xf numFmtId="0" fontId="27" fillId="0" borderId="13" xfId="0" applyFont="1" applyBorder="1" applyAlignment="1">
      <alignment horizontal="center" vertical="center"/>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6" fillId="0" borderId="37" xfId="0" applyFont="1" applyBorder="1" applyAlignment="1" applyProtection="1">
      <alignment vertical="center"/>
      <protection locked="0"/>
    </xf>
    <xf numFmtId="0" fontId="30" fillId="0" borderId="1" xfId="0" applyFont="1" applyBorder="1" applyAlignment="1" applyProtection="1">
      <alignment horizontal="left"/>
      <protection locked="0"/>
    </xf>
    <xf numFmtId="0" fontId="18" fillId="0" borderId="21" xfId="0" applyFont="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CCCCFF"/>
      <color rgb="FF66FFFF"/>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G$11" lockText="1" noThreeD="1"/>
</file>

<file path=xl/ctrlProps/ctrlProp10.xml><?xml version="1.0" encoding="utf-8"?>
<formControlPr xmlns="http://schemas.microsoft.com/office/spreadsheetml/2009/9/main" objectType="CheckBox" fmlaLink="$G$21" lockText="1" noThreeD="1"/>
</file>

<file path=xl/ctrlProps/ctrlProp11.xml><?xml version="1.0" encoding="utf-8"?>
<formControlPr xmlns="http://schemas.microsoft.com/office/spreadsheetml/2009/9/main" objectType="CheckBox" fmlaLink="$G$34" lockText="1" noThreeD="1"/>
</file>

<file path=xl/ctrlProps/ctrlProp12.xml><?xml version="1.0" encoding="utf-8"?>
<formControlPr xmlns="http://schemas.microsoft.com/office/spreadsheetml/2009/9/main" objectType="CheckBox" fmlaLink="$G$35" lockText="1" noThreeD="1"/>
</file>

<file path=xl/ctrlProps/ctrlProp13.xml><?xml version="1.0" encoding="utf-8"?>
<formControlPr xmlns="http://schemas.microsoft.com/office/spreadsheetml/2009/9/main" objectType="CheckBox" fmlaLink="$G$36" lockText="1" noThreeD="1"/>
</file>

<file path=xl/ctrlProps/ctrlProp14.xml><?xml version="1.0" encoding="utf-8"?>
<formControlPr xmlns="http://schemas.microsoft.com/office/spreadsheetml/2009/9/main" objectType="CheckBox" fmlaLink="$G$37"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G$38" lockText="1" noThreeD="1"/>
</file>

<file path=xl/ctrlProps/ctrlProp17.xml><?xml version="1.0" encoding="utf-8"?>
<formControlPr xmlns="http://schemas.microsoft.com/office/spreadsheetml/2009/9/main" objectType="CheckBox" fmlaLink="$G$41" lockText="1" noThreeD="1"/>
</file>

<file path=xl/ctrlProps/ctrlProp18.xml><?xml version="1.0" encoding="utf-8"?>
<formControlPr xmlns="http://schemas.microsoft.com/office/spreadsheetml/2009/9/main" objectType="CheckBox" fmlaLink="$N$42" lockText="1" noThreeD="1"/>
</file>

<file path=xl/ctrlProps/ctrlProp19.xml><?xml version="1.0" encoding="utf-8"?>
<formControlPr xmlns="http://schemas.microsoft.com/office/spreadsheetml/2009/9/main" objectType="CheckBox" fmlaLink="$N$41" lockText="1" noThreeD="1"/>
</file>

<file path=xl/ctrlProps/ctrlProp2.xml><?xml version="1.0" encoding="utf-8"?>
<formControlPr xmlns="http://schemas.microsoft.com/office/spreadsheetml/2009/9/main" objectType="CheckBox" fmlaLink="$G$12" lockText="1" noThreeD="1"/>
</file>

<file path=xl/ctrlProps/ctrlProp20.xml><?xml version="1.0" encoding="utf-8"?>
<formControlPr xmlns="http://schemas.microsoft.com/office/spreadsheetml/2009/9/main" objectType="CheckBox" fmlaLink="$N$40" lockText="1" noThreeD="1"/>
</file>

<file path=xl/ctrlProps/ctrlProp21.xml><?xml version="1.0" encoding="utf-8"?>
<formControlPr xmlns="http://schemas.microsoft.com/office/spreadsheetml/2009/9/main" objectType="CheckBox" fmlaLink="$N$39" lockText="1" noThreeD="1"/>
</file>

<file path=xl/ctrlProps/ctrlProp22.xml><?xml version="1.0" encoding="utf-8"?>
<formControlPr xmlns="http://schemas.microsoft.com/office/spreadsheetml/2009/9/main" objectType="CheckBox" fmlaLink="$N$38" lockText="1" noThreeD="1"/>
</file>

<file path=xl/ctrlProps/ctrlProp23.xml><?xml version="1.0" encoding="utf-8"?>
<formControlPr xmlns="http://schemas.microsoft.com/office/spreadsheetml/2009/9/main" objectType="CheckBox" fmlaLink="$N$32" lockText="1" noThreeD="1"/>
</file>

<file path=xl/ctrlProps/ctrlProp24.xml><?xml version="1.0" encoding="utf-8"?>
<formControlPr xmlns="http://schemas.microsoft.com/office/spreadsheetml/2009/9/main" objectType="CheckBox" fmlaLink="$N$31" lockText="1" noThreeD="1"/>
</file>

<file path=xl/ctrlProps/ctrlProp25.xml><?xml version="1.0" encoding="utf-8"?>
<formControlPr xmlns="http://schemas.microsoft.com/office/spreadsheetml/2009/9/main" objectType="CheckBox" fmlaLink="$N$30" lockText="1" noThreeD="1"/>
</file>

<file path=xl/ctrlProps/ctrlProp26.xml><?xml version="1.0" encoding="utf-8"?>
<formControlPr xmlns="http://schemas.microsoft.com/office/spreadsheetml/2009/9/main" objectType="CheckBox" fmlaLink="$N$29" lockText="1" noThreeD="1"/>
</file>

<file path=xl/ctrlProps/ctrlProp27.xml><?xml version="1.0" encoding="utf-8"?>
<formControlPr xmlns="http://schemas.microsoft.com/office/spreadsheetml/2009/9/main" objectType="CheckBox" fmlaLink="$N$28" lockText="1" noThreeD="1"/>
</file>

<file path=xl/ctrlProps/ctrlProp28.xml><?xml version="1.0" encoding="utf-8"?>
<formControlPr xmlns="http://schemas.microsoft.com/office/spreadsheetml/2009/9/main" objectType="CheckBox" fmlaLink="$N$27" lockText="1" noThreeD="1"/>
</file>

<file path=xl/ctrlProps/ctrlProp29.xml><?xml version="1.0" encoding="utf-8"?>
<formControlPr xmlns="http://schemas.microsoft.com/office/spreadsheetml/2009/9/main" objectType="CheckBox" fmlaLink="$N$26" lockText="1" noThreeD="1"/>
</file>

<file path=xl/ctrlProps/ctrlProp3.xml><?xml version="1.0" encoding="utf-8"?>
<formControlPr xmlns="http://schemas.microsoft.com/office/spreadsheetml/2009/9/main" objectType="CheckBox" fmlaLink="$G$14" lockText="1" noThreeD="1"/>
</file>

<file path=xl/ctrlProps/ctrlProp30.xml><?xml version="1.0" encoding="utf-8"?>
<formControlPr xmlns="http://schemas.microsoft.com/office/spreadsheetml/2009/9/main" objectType="CheckBox" fmlaLink="$N$25" lockText="1" noThreeD="1"/>
</file>

<file path=xl/ctrlProps/ctrlProp31.xml><?xml version="1.0" encoding="utf-8"?>
<formControlPr xmlns="http://schemas.microsoft.com/office/spreadsheetml/2009/9/main" objectType="CheckBox" fmlaLink="$N$24" lockText="1" noThreeD="1"/>
</file>

<file path=xl/ctrlProps/ctrlProp32.xml><?xml version="1.0" encoding="utf-8"?>
<formControlPr xmlns="http://schemas.microsoft.com/office/spreadsheetml/2009/9/main" objectType="CheckBox" fmlaLink="$N$23" lockText="1" noThreeD="1"/>
</file>

<file path=xl/ctrlProps/ctrlProp33.xml><?xml version="1.0" encoding="utf-8"?>
<formControlPr xmlns="http://schemas.microsoft.com/office/spreadsheetml/2009/9/main" objectType="CheckBox" fmlaLink="$N$22" lockText="1" noThreeD="1"/>
</file>

<file path=xl/ctrlProps/ctrlProp34.xml><?xml version="1.0" encoding="utf-8"?>
<formControlPr xmlns="http://schemas.microsoft.com/office/spreadsheetml/2009/9/main" objectType="CheckBox" fmlaLink="$N$21" lockText="1" noThreeD="1"/>
</file>

<file path=xl/ctrlProps/ctrlProp35.xml><?xml version="1.0" encoding="utf-8"?>
<formControlPr xmlns="http://schemas.microsoft.com/office/spreadsheetml/2009/9/main" objectType="CheckBox" fmlaLink="$N$20"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N$19" lockText="1" noThreeD="1"/>
</file>

<file path=xl/ctrlProps/ctrlProp38.xml><?xml version="1.0" encoding="utf-8"?>
<formControlPr xmlns="http://schemas.microsoft.com/office/spreadsheetml/2009/9/main" objectType="CheckBox" fmlaLink="$N$17" lockText="1" noThreeD="1"/>
</file>

<file path=xl/ctrlProps/ctrlProp39.xml><?xml version="1.0" encoding="utf-8"?>
<formControlPr xmlns="http://schemas.microsoft.com/office/spreadsheetml/2009/9/main" objectType="CheckBox" fmlaLink="$N$13" lockText="1" noThreeD="1"/>
</file>

<file path=xl/ctrlProps/ctrlProp4.xml><?xml version="1.0" encoding="utf-8"?>
<formControlPr xmlns="http://schemas.microsoft.com/office/spreadsheetml/2009/9/main" objectType="CheckBox" fmlaLink="$G$16" lockText="1" noThreeD="1"/>
</file>

<file path=xl/ctrlProps/ctrlProp40.xml><?xml version="1.0" encoding="utf-8"?>
<formControlPr xmlns="http://schemas.microsoft.com/office/spreadsheetml/2009/9/main" objectType="CheckBox" fmlaLink="$N$12" lockText="1" noThreeD="1"/>
</file>

<file path=xl/ctrlProps/ctrlProp41.xml><?xml version="1.0" encoding="utf-8"?>
<formControlPr xmlns="http://schemas.microsoft.com/office/spreadsheetml/2009/9/main" objectType="CheckBox" fmlaLink="$N$11"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N$8" lockText="1" noThreeD="1"/>
</file>

<file path=xl/ctrlProps/ctrlProp44.xml><?xml version="1.0" encoding="utf-8"?>
<formControlPr xmlns="http://schemas.microsoft.com/office/spreadsheetml/2009/9/main" objectType="CheckBox" fmlaLink="$N$6" lockText="1" noThreeD="1"/>
</file>

<file path=xl/ctrlProps/ctrlProp45.xml><?xml version="1.0" encoding="utf-8"?>
<formControlPr xmlns="http://schemas.microsoft.com/office/spreadsheetml/2009/9/main" objectType="CheckBox" fmlaLink="$N$43" lockText="1" noThreeD="1"/>
</file>

<file path=xl/ctrlProps/ctrlProp46.xml><?xml version="1.0" encoding="utf-8"?>
<formControlPr xmlns="http://schemas.microsoft.com/office/spreadsheetml/2009/9/main" objectType="CheckBox" fmlaLink="$N$35" lockText="1" noThreeD="1"/>
</file>

<file path=xl/ctrlProps/ctrlProp47.xml><?xml version="1.0" encoding="utf-8"?>
<formControlPr xmlns="http://schemas.microsoft.com/office/spreadsheetml/2009/9/main" objectType="CheckBox" fmlaLink="$N$34" lockText="1" noThreeD="1"/>
</file>

<file path=xl/ctrlProps/ctrlProp48.xml><?xml version="1.0" encoding="utf-8"?>
<formControlPr xmlns="http://schemas.microsoft.com/office/spreadsheetml/2009/9/main" objectType="CheckBox" fmlaLink="$G$17" lockText="1" noThreeD="1"/>
</file>

<file path=xl/ctrlProps/ctrlProp49.xml><?xml version="1.0" encoding="utf-8"?>
<formControlPr xmlns="http://schemas.microsoft.com/office/spreadsheetml/2009/9/main" objectType="CheckBox" fmlaLink="$N$9" lockText="1" noThreeD="1"/>
</file>

<file path=xl/ctrlProps/ctrlProp5.xml><?xml version="1.0" encoding="utf-8"?>
<formControlPr xmlns="http://schemas.microsoft.com/office/spreadsheetml/2009/9/main" objectType="CheckBox" fmlaLink="$G$23" lockText="1" noThreeD="1"/>
</file>

<file path=xl/ctrlProps/ctrlProp50.xml><?xml version="1.0" encoding="utf-8"?>
<formControlPr xmlns="http://schemas.microsoft.com/office/spreadsheetml/2009/9/main" objectType="CheckBox" fmlaLink="$N$14" lockText="1" noThreeD="1"/>
</file>

<file path=xl/ctrlProps/ctrlProp51.xml><?xml version="1.0" encoding="utf-8"?>
<formControlPr xmlns="http://schemas.microsoft.com/office/spreadsheetml/2009/9/main" objectType="CheckBox" fmlaLink="$N$15" lockText="1" noThreeD="1"/>
</file>

<file path=xl/ctrlProps/ctrlProp52.xml><?xml version="1.0" encoding="utf-8"?>
<formControlPr xmlns="http://schemas.microsoft.com/office/spreadsheetml/2009/9/main" objectType="CheckBox" fmlaLink="$G$32" lockText="1" noThreeD="1"/>
</file>

<file path=xl/ctrlProps/ctrlProp53.xml><?xml version="1.0" encoding="utf-8"?>
<formControlPr xmlns="http://schemas.microsoft.com/office/spreadsheetml/2009/9/main" objectType="CheckBox" fmlaLink="$N$18" lockText="1" noThreeD="1"/>
</file>

<file path=xl/ctrlProps/ctrlProp54.xml><?xml version="1.0" encoding="utf-8"?>
<formControlPr xmlns="http://schemas.microsoft.com/office/spreadsheetml/2009/9/main" objectType="CheckBox" fmlaLink="$N$37" lockText="1" noThreeD="1"/>
</file>

<file path=xl/ctrlProps/ctrlProp55.xml><?xml version="1.0" encoding="utf-8"?>
<formControlPr xmlns="http://schemas.microsoft.com/office/spreadsheetml/2009/9/main" objectType="CheckBox" fmlaLink="$G$10" lockText="1" noThreeD="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CheckBox" fmlaLink="$G$39" lockText="1" noThreeD="1"/>
</file>

<file path=xl/ctrlProps/ctrlProp58.xml><?xml version="1.0" encoding="utf-8"?>
<formControlPr xmlns="http://schemas.microsoft.com/office/spreadsheetml/2009/9/main" objectType="CheckBox" fmlaLink="$G$40" lockText="1" noThreeD="1"/>
</file>

<file path=xl/ctrlProps/ctrlProp59.xml><?xml version="1.0" encoding="utf-8"?>
<formControlPr xmlns="http://schemas.microsoft.com/office/spreadsheetml/2009/9/main" objectType="CheckBox" fmlaLink="$N$36" lockText="1" noThreeD="1"/>
</file>

<file path=xl/ctrlProps/ctrlProp6.xml><?xml version="1.0" encoding="utf-8"?>
<formControlPr xmlns="http://schemas.microsoft.com/office/spreadsheetml/2009/9/main" objectType="CheckBox" fmlaLink="$G$25" lockText="1" noThreeD="1"/>
</file>

<file path=xl/ctrlProps/ctrlProp7.xml><?xml version="1.0" encoding="utf-8"?>
<formControlPr xmlns="http://schemas.microsoft.com/office/spreadsheetml/2009/9/main" objectType="CheckBox" fmlaLink="$G$29" lockText="1" noThreeD="1"/>
</file>

<file path=xl/ctrlProps/ctrlProp8.xml><?xml version="1.0" encoding="utf-8"?>
<formControlPr xmlns="http://schemas.microsoft.com/office/spreadsheetml/2009/9/main" objectType="CheckBox" fmlaLink="$G$28" lockText="1" noThreeD="1"/>
</file>

<file path=xl/ctrlProps/ctrlProp9.xml><?xml version="1.0" encoding="utf-8"?>
<formControlPr xmlns="http://schemas.microsoft.com/office/spreadsheetml/2009/9/main" objectType="CheckBox" fmlaLink="$G$2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49876</xdr:colOff>
          <xdr:row>9</xdr:row>
          <xdr:rowOff>0</xdr:rowOff>
        </xdr:from>
        <xdr:to>
          <xdr:col>10</xdr:col>
          <xdr:colOff>0</xdr:colOff>
          <xdr:row>10</xdr:row>
          <xdr:rowOff>24938</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10</xdr:row>
          <xdr:rowOff>0</xdr:rowOff>
        </xdr:from>
        <xdr:to>
          <xdr:col>10</xdr:col>
          <xdr:colOff>0</xdr:colOff>
          <xdr:row>11</xdr:row>
          <xdr:rowOff>41564</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10</xdr:row>
          <xdr:rowOff>191190</xdr:rowOff>
        </xdr:from>
        <xdr:to>
          <xdr:col>10</xdr:col>
          <xdr:colOff>0</xdr:colOff>
          <xdr:row>12</xdr:row>
          <xdr:rowOff>33248</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13</xdr:row>
          <xdr:rowOff>83127</xdr:rowOff>
        </xdr:from>
        <xdr:to>
          <xdr:col>10</xdr:col>
          <xdr:colOff>0</xdr:colOff>
          <xdr:row>14</xdr:row>
          <xdr:rowOff>116378</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14</xdr:row>
          <xdr:rowOff>174567</xdr:rowOff>
        </xdr:from>
        <xdr:to>
          <xdr:col>10</xdr:col>
          <xdr:colOff>0</xdr:colOff>
          <xdr:row>16</xdr:row>
          <xdr:rowOff>24938</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22</xdr:row>
          <xdr:rowOff>99756</xdr:rowOff>
        </xdr:from>
        <xdr:to>
          <xdr:col>10</xdr:col>
          <xdr:colOff>0</xdr:colOff>
          <xdr:row>23</xdr:row>
          <xdr:rowOff>116380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24</xdr:row>
          <xdr:rowOff>74815</xdr:rowOff>
        </xdr:from>
        <xdr:to>
          <xdr:col>10</xdr:col>
          <xdr:colOff>0</xdr:colOff>
          <xdr:row>25</xdr:row>
          <xdr:rowOff>91441</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28</xdr:row>
          <xdr:rowOff>83127</xdr:rowOff>
        </xdr:from>
        <xdr:to>
          <xdr:col>10</xdr:col>
          <xdr:colOff>0</xdr:colOff>
          <xdr:row>29</xdr:row>
          <xdr:rowOff>108064</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27</xdr:row>
          <xdr:rowOff>0</xdr:rowOff>
        </xdr:from>
        <xdr:to>
          <xdr:col>10</xdr:col>
          <xdr:colOff>0</xdr:colOff>
          <xdr:row>28</xdr:row>
          <xdr:rowOff>24938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19</xdr:row>
          <xdr:rowOff>0</xdr:rowOff>
        </xdr:from>
        <xdr:to>
          <xdr:col>10</xdr:col>
          <xdr:colOff>0</xdr:colOff>
          <xdr:row>20</xdr:row>
          <xdr:rowOff>24939</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20</xdr:row>
          <xdr:rowOff>0</xdr:rowOff>
        </xdr:from>
        <xdr:to>
          <xdr:col>10</xdr:col>
          <xdr:colOff>0</xdr:colOff>
          <xdr:row>21</xdr:row>
          <xdr:rowOff>24937</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33</xdr:row>
          <xdr:rowOff>0</xdr:rowOff>
        </xdr:from>
        <xdr:to>
          <xdr:col>10</xdr:col>
          <xdr:colOff>0</xdr:colOff>
          <xdr:row>34</xdr:row>
          <xdr:rowOff>16625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34</xdr:row>
          <xdr:rowOff>0</xdr:rowOff>
        </xdr:from>
        <xdr:to>
          <xdr:col>10</xdr:col>
          <xdr:colOff>0</xdr:colOff>
          <xdr:row>35</xdr:row>
          <xdr:rowOff>24937</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35</xdr:row>
          <xdr:rowOff>0</xdr:rowOff>
        </xdr:from>
        <xdr:to>
          <xdr:col>10</xdr:col>
          <xdr:colOff>0</xdr:colOff>
          <xdr:row>36</xdr:row>
          <xdr:rowOff>16626</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36</xdr:row>
          <xdr:rowOff>0</xdr:rowOff>
        </xdr:from>
        <xdr:to>
          <xdr:col>10</xdr:col>
          <xdr:colOff>0</xdr:colOff>
          <xdr:row>37</xdr:row>
          <xdr:rowOff>24938</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37</xdr:row>
          <xdr:rowOff>0</xdr:rowOff>
        </xdr:from>
        <xdr:to>
          <xdr:col>10</xdr:col>
          <xdr:colOff>0</xdr:colOff>
          <xdr:row>38</xdr:row>
          <xdr:rowOff>24937</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37</xdr:row>
          <xdr:rowOff>0</xdr:rowOff>
        </xdr:from>
        <xdr:to>
          <xdr:col>10</xdr:col>
          <xdr:colOff>0</xdr:colOff>
          <xdr:row>38</xdr:row>
          <xdr:rowOff>24937</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40</xdr:row>
          <xdr:rowOff>0</xdr:rowOff>
        </xdr:from>
        <xdr:to>
          <xdr:col>10</xdr:col>
          <xdr:colOff>0</xdr:colOff>
          <xdr:row>41</xdr:row>
          <xdr:rowOff>16624</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41</xdr:row>
          <xdr:rowOff>0</xdr:rowOff>
        </xdr:from>
        <xdr:to>
          <xdr:col>16</xdr:col>
          <xdr:colOff>58189</xdr:colOff>
          <xdr:row>42</xdr:row>
          <xdr:rowOff>16625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40</xdr:row>
          <xdr:rowOff>0</xdr:rowOff>
        </xdr:from>
        <xdr:to>
          <xdr:col>16</xdr:col>
          <xdr:colOff>58189</xdr:colOff>
          <xdr:row>41</xdr:row>
          <xdr:rowOff>16625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39</xdr:row>
          <xdr:rowOff>0</xdr:rowOff>
        </xdr:from>
        <xdr:to>
          <xdr:col>16</xdr:col>
          <xdr:colOff>58189</xdr:colOff>
          <xdr:row>40</xdr:row>
          <xdr:rowOff>24937</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38</xdr:row>
          <xdr:rowOff>0</xdr:rowOff>
        </xdr:from>
        <xdr:to>
          <xdr:col>16</xdr:col>
          <xdr:colOff>58189</xdr:colOff>
          <xdr:row>39</xdr:row>
          <xdr:rowOff>24939</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37</xdr:row>
          <xdr:rowOff>0</xdr:rowOff>
        </xdr:from>
        <xdr:to>
          <xdr:col>16</xdr:col>
          <xdr:colOff>58189</xdr:colOff>
          <xdr:row>38</xdr:row>
          <xdr:rowOff>24938</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31</xdr:row>
          <xdr:rowOff>0</xdr:rowOff>
        </xdr:from>
        <xdr:to>
          <xdr:col>16</xdr:col>
          <xdr:colOff>58189</xdr:colOff>
          <xdr:row>32</xdr:row>
          <xdr:rowOff>16626</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30</xdr:row>
          <xdr:rowOff>0</xdr:rowOff>
        </xdr:from>
        <xdr:to>
          <xdr:col>16</xdr:col>
          <xdr:colOff>58189</xdr:colOff>
          <xdr:row>31</xdr:row>
          <xdr:rowOff>16625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29</xdr:row>
          <xdr:rowOff>0</xdr:rowOff>
        </xdr:from>
        <xdr:to>
          <xdr:col>16</xdr:col>
          <xdr:colOff>58189</xdr:colOff>
          <xdr:row>30</xdr:row>
          <xdr:rowOff>16625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28</xdr:row>
          <xdr:rowOff>0</xdr:rowOff>
        </xdr:from>
        <xdr:to>
          <xdr:col>16</xdr:col>
          <xdr:colOff>58189</xdr:colOff>
          <xdr:row>29</xdr:row>
          <xdr:rowOff>24938</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27</xdr:row>
          <xdr:rowOff>0</xdr:rowOff>
        </xdr:from>
        <xdr:to>
          <xdr:col>16</xdr:col>
          <xdr:colOff>58189</xdr:colOff>
          <xdr:row>28</xdr:row>
          <xdr:rowOff>16624</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26</xdr:row>
          <xdr:rowOff>0</xdr:rowOff>
        </xdr:from>
        <xdr:to>
          <xdr:col>16</xdr:col>
          <xdr:colOff>58189</xdr:colOff>
          <xdr:row>27</xdr:row>
          <xdr:rowOff>16626</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25</xdr:row>
          <xdr:rowOff>0</xdr:rowOff>
        </xdr:from>
        <xdr:to>
          <xdr:col>16</xdr:col>
          <xdr:colOff>58189</xdr:colOff>
          <xdr:row>26</xdr:row>
          <xdr:rowOff>8312</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24</xdr:row>
          <xdr:rowOff>0</xdr:rowOff>
        </xdr:from>
        <xdr:to>
          <xdr:col>16</xdr:col>
          <xdr:colOff>58189</xdr:colOff>
          <xdr:row>25</xdr:row>
          <xdr:rowOff>16627</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23</xdr:row>
          <xdr:rowOff>0</xdr:rowOff>
        </xdr:from>
        <xdr:to>
          <xdr:col>16</xdr:col>
          <xdr:colOff>58189</xdr:colOff>
          <xdr:row>24</xdr:row>
          <xdr:rowOff>16625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22</xdr:row>
          <xdr:rowOff>0</xdr:rowOff>
        </xdr:from>
        <xdr:to>
          <xdr:col>16</xdr:col>
          <xdr:colOff>58189</xdr:colOff>
          <xdr:row>23</xdr:row>
          <xdr:rowOff>16624</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21</xdr:row>
          <xdr:rowOff>0</xdr:rowOff>
        </xdr:from>
        <xdr:to>
          <xdr:col>16</xdr:col>
          <xdr:colOff>58189</xdr:colOff>
          <xdr:row>22</xdr:row>
          <xdr:rowOff>16626</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20</xdr:row>
          <xdr:rowOff>0</xdr:rowOff>
        </xdr:from>
        <xdr:to>
          <xdr:col>16</xdr:col>
          <xdr:colOff>58189</xdr:colOff>
          <xdr:row>21</xdr:row>
          <xdr:rowOff>16624</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19</xdr:row>
          <xdr:rowOff>0</xdr:rowOff>
        </xdr:from>
        <xdr:to>
          <xdr:col>16</xdr:col>
          <xdr:colOff>58189</xdr:colOff>
          <xdr:row>20</xdr:row>
          <xdr:rowOff>24939</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16</xdr:row>
          <xdr:rowOff>0</xdr:rowOff>
        </xdr:from>
        <xdr:to>
          <xdr:col>16</xdr:col>
          <xdr:colOff>58189</xdr:colOff>
          <xdr:row>17</xdr:row>
          <xdr:rowOff>24939</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18</xdr:row>
          <xdr:rowOff>0</xdr:rowOff>
        </xdr:from>
        <xdr:to>
          <xdr:col>16</xdr:col>
          <xdr:colOff>58189</xdr:colOff>
          <xdr:row>19</xdr:row>
          <xdr:rowOff>16624</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16</xdr:row>
          <xdr:rowOff>0</xdr:rowOff>
        </xdr:from>
        <xdr:to>
          <xdr:col>16</xdr:col>
          <xdr:colOff>58189</xdr:colOff>
          <xdr:row>17</xdr:row>
          <xdr:rowOff>24939</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12</xdr:row>
          <xdr:rowOff>0</xdr:rowOff>
        </xdr:from>
        <xdr:to>
          <xdr:col>16</xdr:col>
          <xdr:colOff>58189</xdr:colOff>
          <xdr:row>13</xdr:row>
          <xdr:rowOff>16625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11</xdr:row>
          <xdr:rowOff>0</xdr:rowOff>
        </xdr:from>
        <xdr:to>
          <xdr:col>16</xdr:col>
          <xdr:colOff>58189</xdr:colOff>
          <xdr:row>12</xdr:row>
          <xdr:rowOff>24938</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10</xdr:row>
          <xdr:rowOff>0</xdr:rowOff>
        </xdr:from>
        <xdr:to>
          <xdr:col>16</xdr:col>
          <xdr:colOff>58189</xdr:colOff>
          <xdr:row>11</xdr:row>
          <xdr:rowOff>24938</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7</xdr:row>
          <xdr:rowOff>0</xdr:rowOff>
        </xdr:from>
        <xdr:to>
          <xdr:col>16</xdr:col>
          <xdr:colOff>58189</xdr:colOff>
          <xdr:row>8</xdr:row>
          <xdr:rowOff>24938</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7</xdr:row>
          <xdr:rowOff>0</xdr:rowOff>
        </xdr:from>
        <xdr:to>
          <xdr:col>16</xdr:col>
          <xdr:colOff>58189</xdr:colOff>
          <xdr:row>8</xdr:row>
          <xdr:rowOff>24938</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5</xdr:row>
          <xdr:rowOff>108065</xdr:rowOff>
        </xdr:from>
        <xdr:to>
          <xdr:col>16</xdr:col>
          <xdr:colOff>58189</xdr:colOff>
          <xdr:row>6</xdr:row>
          <xdr:rowOff>141316</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34</xdr:row>
          <xdr:rowOff>0</xdr:rowOff>
        </xdr:from>
        <xdr:to>
          <xdr:col>16</xdr:col>
          <xdr:colOff>58189</xdr:colOff>
          <xdr:row>35</xdr:row>
          <xdr:rowOff>24938</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33</xdr:row>
          <xdr:rowOff>0</xdr:rowOff>
        </xdr:from>
        <xdr:to>
          <xdr:col>16</xdr:col>
          <xdr:colOff>58189</xdr:colOff>
          <xdr:row>34</xdr:row>
          <xdr:rowOff>24937</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42</xdr:row>
          <xdr:rowOff>0</xdr:rowOff>
        </xdr:from>
        <xdr:to>
          <xdr:col>16</xdr:col>
          <xdr:colOff>58189</xdr:colOff>
          <xdr:row>43</xdr:row>
          <xdr:rowOff>33251</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79663</xdr:colOff>
      <xdr:row>47</xdr:row>
      <xdr:rowOff>123825</xdr:rowOff>
    </xdr:from>
    <xdr:to>
      <xdr:col>15</xdr:col>
      <xdr:colOff>191366</xdr:colOff>
      <xdr:row>61</xdr:row>
      <xdr:rowOff>38100</xdr:rowOff>
    </xdr:to>
    <xdr:sp macro="" textlink="">
      <xdr:nvSpPr>
        <xdr:cNvPr id="71" name="TextBox 70">
          <a:extLst>
            <a:ext uri="{FF2B5EF4-FFF2-40B4-BE49-F238E27FC236}">
              <a16:creationId xmlns:a16="http://schemas.microsoft.com/office/drawing/2014/main" id="{00000000-0008-0000-0000-000047000000}"/>
            </a:ext>
          </a:extLst>
        </xdr:cNvPr>
        <xdr:cNvSpPr txBox="1"/>
      </xdr:nvSpPr>
      <xdr:spPr>
        <a:xfrm>
          <a:off x="260638" y="9458325"/>
          <a:ext cx="7150678" cy="2581275"/>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pPr marL="171450" indent="-171450">
            <a:spcAft>
              <a:spcPts val="600"/>
            </a:spcAft>
            <a:buFont typeface="Arial" panose="020B0604020202020204" pitchFamily="34" charset="0"/>
            <a:buChar char="•"/>
          </a:pPr>
          <a:r>
            <a:rPr lang="en-US" sz="1050" b="1"/>
            <a:t>Prior</a:t>
          </a:r>
          <a:r>
            <a:rPr lang="en-US" sz="1050" b="1" baseline="0"/>
            <a:t> to the completion of MAC 2311C, MAC 2312, PHY 2048, PHY2028L, and CHS 1440 or CHM 2045C, students select Photonic Science &amp; Eng. PENDING as the major.  Once these courses have been completed with a C or better, the major can be changed to Photonic Science &amp; Eng.  This allows access to advanced courses.</a:t>
          </a:r>
          <a:endParaRPr lang="en-US" sz="700" b="1" baseline="0"/>
        </a:p>
        <a:p>
          <a:pPr marL="171450" indent="-171450">
            <a:spcAft>
              <a:spcPts val="600"/>
            </a:spcAft>
            <a:buFont typeface="Arial" panose="020B0604020202020204" pitchFamily="34" charset="0"/>
            <a:buChar char="•"/>
          </a:pPr>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endParaRPr lang="en-US" sz="700" b="1" baseline="0"/>
        </a:p>
        <a:p>
          <a:pPr marL="171450" indent="-171450">
            <a:spcAft>
              <a:spcPts val="600"/>
            </a:spcAft>
            <a:buFont typeface="Arial" panose="020B0604020202020204" pitchFamily="34" charset="0"/>
            <a:buChar char="•"/>
          </a:pPr>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marL="171450" indent="-171450">
            <a:spcAft>
              <a:spcPts val="600"/>
            </a:spcAft>
            <a:buFont typeface="Arial" panose="020B0604020202020204" pitchFamily="34" charset="0"/>
            <a:buChar char="•"/>
          </a:pPr>
          <a:r>
            <a:rPr lang="en-US" sz="1050" b="1" baseline="0"/>
            <a:t>At least one OSE - prefixed course must be taken to satisfy restricted elective requirements.  </a:t>
          </a:r>
        </a:p>
        <a:p>
          <a:pPr marL="171450" indent="-171450">
            <a:spcAft>
              <a:spcPts val="600"/>
            </a:spcAft>
            <a:buFont typeface="Arial" panose="020B0604020202020204" pitchFamily="34" charset="0"/>
            <a:buChar char="•"/>
          </a:pPr>
          <a:r>
            <a:rPr lang="en-US" sz="1100" b="1">
              <a:solidFill>
                <a:schemeClr val="dk1"/>
              </a:solidFill>
              <a:effectLst/>
              <a:latin typeface="+mn-lt"/>
              <a:ea typeface="+mn-ea"/>
              <a:cs typeface="+mn-cs"/>
            </a:rPr>
            <a:t>Students who are ECE double degree majors must take OSE 4953, along with EEL 4914 and EEL 4915</a:t>
          </a:r>
          <a:r>
            <a:rPr lang="en-US" sz="1100" b="1" baseline="0">
              <a:solidFill>
                <a:schemeClr val="dk1"/>
              </a:solidFill>
              <a:effectLst/>
              <a:latin typeface="+mn-lt"/>
              <a:ea typeface="+mn-ea"/>
              <a:cs typeface="+mn-cs"/>
            </a:rPr>
            <a:t> to satisfy Senior Design Requirements </a:t>
          </a:r>
          <a:endParaRPr lang="en-US" sz="1050" b="1" baseline="0"/>
        </a:p>
        <a:p>
          <a:pPr algn="r"/>
          <a:r>
            <a:rPr lang="en-US" sz="1100" b="1" i="1" baseline="0"/>
            <a:t>Questions?  Email undergrad@creol.ucf.edu </a:t>
          </a:r>
          <a:endParaRPr lang="en-US" sz="1100" b="1" i="1"/>
        </a:p>
      </xdr:txBody>
    </xdr:sp>
    <xdr:clientData/>
  </xdr:twoCellAnchor>
  <mc:AlternateContent xmlns:mc="http://schemas.openxmlformats.org/markup-compatibility/2006">
    <mc:Choice xmlns:a14="http://schemas.microsoft.com/office/drawing/2010/main" Requires="a14">
      <xdr:twoCellAnchor editAs="oneCell">
        <xdr:from>
          <xdr:col>8</xdr:col>
          <xdr:colOff>49876</xdr:colOff>
          <xdr:row>16</xdr:row>
          <xdr:rowOff>83130</xdr:rowOff>
        </xdr:from>
        <xdr:to>
          <xdr:col>10</xdr:col>
          <xdr:colOff>0</xdr:colOff>
          <xdr:row>17</xdr:row>
          <xdr:rowOff>108070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8</xdr:row>
          <xdr:rowOff>0</xdr:rowOff>
        </xdr:from>
        <xdr:to>
          <xdr:col>16</xdr:col>
          <xdr:colOff>66502</xdr:colOff>
          <xdr:row>9</xdr:row>
          <xdr:rowOff>16625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12</xdr:row>
          <xdr:rowOff>182880</xdr:rowOff>
        </xdr:from>
        <xdr:to>
          <xdr:col>16</xdr:col>
          <xdr:colOff>58189</xdr:colOff>
          <xdr:row>14</xdr:row>
          <xdr:rowOff>8313</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13</xdr:row>
          <xdr:rowOff>174567</xdr:rowOff>
        </xdr:from>
        <xdr:to>
          <xdr:col>16</xdr:col>
          <xdr:colOff>58189</xdr:colOff>
          <xdr:row>15</xdr:row>
          <xdr:rowOff>8313</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257172</xdr:colOff>
      <xdr:row>0</xdr:row>
      <xdr:rowOff>0</xdr:rowOff>
    </xdr:from>
    <xdr:to>
      <xdr:col>15</xdr:col>
      <xdr:colOff>289213</xdr:colOff>
      <xdr:row>2</xdr:row>
      <xdr:rowOff>133349</xdr:rowOff>
    </xdr:to>
    <xdr:pic>
      <xdr:nvPicPr>
        <xdr:cNvPr id="76" name="Pictur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81472" y="0"/>
          <a:ext cx="3600452" cy="5429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49876</xdr:colOff>
          <xdr:row>31</xdr:row>
          <xdr:rowOff>91440</xdr:rowOff>
        </xdr:from>
        <xdr:to>
          <xdr:col>10</xdr:col>
          <xdr:colOff>0</xdr:colOff>
          <xdr:row>32</xdr:row>
          <xdr:rowOff>116379</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16</xdr:row>
          <xdr:rowOff>182880</xdr:rowOff>
        </xdr:from>
        <xdr:to>
          <xdr:col>16</xdr:col>
          <xdr:colOff>58189</xdr:colOff>
          <xdr:row>18</xdr:row>
          <xdr:rowOff>16627</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36</xdr:row>
          <xdr:rowOff>0</xdr:rowOff>
        </xdr:from>
        <xdr:to>
          <xdr:col>16</xdr:col>
          <xdr:colOff>58189</xdr:colOff>
          <xdr:row>37</xdr:row>
          <xdr:rowOff>24937</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16625</xdr:colOff>
          <xdr:row>62</xdr:row>
          <xdr:rowOff>91440</xdr:rowOff>
        </xdr:from>
        <xdr:to>
          <xdr:col>1</xdr:col>
          <xdr:colOff>1180407</xdr:colOff>
          <xdr:row>63</xdr:row>
          <xdr:rowOff>133004</xdr:rowOff>
        </xdr:to>
        <xdr:sp macro="" textlink="">
          <xdr:nvSpPr>
            <xdr:cNvPr id="1105" name="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Clear Checkboxes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38</xdr:row>
          <xdr:rowOff>0</xdr:rowOff>
        </xdr:from>
        <xdr:to>
          <xdr:col>10</xdr:col>
          <xdr:colOff>0</xdr:colOff>
          <xdr:row>39</xdr:row>
          <xdr:rowOff>24939</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49876</xdr:colOff>
          <xdr:row>38</xdr:row>
          <xdr:rowOff>182880</xdr:rowOff>
        </xdr:from>
        <xdr:to>
          <xdr:col>10</xdr:col>
          <xdr:colOff>0</xdr:colOff>
          <xdr:row>40</xdr:row>
          <xdr:rowOff>16626</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41564</xdr:colOff>
          <xdr:row>35</xdr:row>
          <xdr:rowOff>0</xdr:rowOff>
        </xdr:from>
        <xdr:to>
          <xdr:col>16</xdr:col>
          <xdr:colOff>58189</xdr:colOff>
          <xdr:row>36</xdr:row>
          <xdr:rowOff>41565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2"/>
  <sheetViews>
    <sheetView tabSelected="1" zoomScaleNormal="100" workbookViewId="0">
      <selection activeCell="B5" sqref="B5"/>
    </sheetView>
  </sheetViews>
  <sheetFormatPr defaultRowHeight="15.05"/>
  <cols>
    <col min="1" max="1" width="3.109375" style="107" customWidth="1"/>
    <col min="2" max="2" width="46.109375" style="6" customWidth="1"/>
    <col min="3" max="3" width="10.33203125" style="165" hidden="1" customWidth="1"/>
    <col min="4" max="4" width="4" style="18" customWidth="1"/>
    <col min="5" max="6" width="3" style="18" customWidth="1"/>
    <col min="7" max="7" width="6.109375" style="18" hidden="1" customWidth="1"/>
    <col min="8" max="8" width="2" style="18" hidden="1" customWidth="1"/>
    <col min="9" max="9" width="4" style="18" bestFit="1" customWidth="1"/>
    <col min="10" max="10" width="1.33203125" style="6" customWidth="1"/>
    <col min="11" max="11" width="44.6640625" style="6" customWidth="1"/>
    <col min="12" max="12" width="0.21875" style="165" hidden="1" customWidth="1"/>
    <col min="13" max="13" width="3.44140625" style="18" customWidth="1"/>
    <col min="14" max="14" width="7.5546875" style="18" hidden="1" customWidth="1"/>
    <col min="15" max="15" width="0.109375" style="18" customWidth="1"/>
    <col min="16" max="16" width="4.33203125" style="6" customWidth="1"/>
    <col min="17" max="17" width="1.33203125" customWidth="1"/>
    <col min="18" max="18" width="0.44140625" style="63" customWidth="1"/>
    <col min="19" max="19" width="31.44140625" style="6" customWidth="1"/>
    <col min="20" max="21" width="4.88671875" style="133" customWidth="1"/>
    <col min="22" max="22" width="0.33203125" style="68" customWidth="1"/>
    <col min="23" max="23" width="31.44140625" style="6" customWidth="1"/>
    <col min="24" max="24" width="4.88671875" style="133" customWidth="1"/>
    <col min="25" max="25" width="4.88671875" style="153" customWidth="1"/>
    <col min="26" max="26" width="0.33203125" style="67" customWidth="1"/>
    <col min="27" max="27" width="31.44140625" style="6" customWidth="1"/>
    <col min="28" max="29" width="4.88671875" style="133" customWidth="1"/>
    <col min="30" max="30" width="0.33203125" customWidth="1"/>
    <col min="31" max="31" width="0.33203125" style="63" customWidth="1"/>
    <col min="32" max="32" width="29.109375" customWidth="1"/>
    <col min="33" max="33" width="0.109375" style="107" customWidth="1"/>
    <col min="34" max="34" width="4" style="107" customWidth="1"/>
    <col min="35" max="35" width="0.44140625" style="63" customWidth="1"/>
  </cols>
  <sheetData>
    <row r="1" spans="1:34" ht="16.55" customHeight="1" thickBot="1">
      <c r="B1" s="11"/>
      <c r="C1" s="174"/>
      <c r="D1" s="12"/>
      <c r="E1" s="226" t="s">
        <v>58</v>
      </c>
      <c r="F1" s="226" t="s">
        <v>57</v>
      </c>
      <c r="G1" s="115"/>
      <c r="H1" s="115"/>
      <c r="I1" s="12"/>
      <c r="J1" s="13"/>
      <c r="K1" s="13"/>
      <c r="L1" s="154"/>
      <c r="M1" s="14"/>
      <c r="N1" s="14"/>
      <c r="O1" s="14"/>
      <c r="P1" s="15"/>
      <c r="S1" s="64" t="s">
        <v>46</v>
      </c>
      <c r="T1" s="148"/>
      <c r="U1" s="149">
        <v>2024</v>
      </c>
      <c r="V1" s="69"/>
      <c r="W1" s="187" t="s">
        <v>107</v>
      </c>
      <c r="X1" s="151"/>
      <c r="Y1" s="152"/>
      <c r="Z1" s="66"/>
      <c r="AA1" s="2"/>
      <c r="AB1" s="151"/>
      <c r="AC1" s="151"/>
      <c r="AD1" s="1"/>
      <c r="AF1" s="65" t="s">
        <v>48</v>
      </c>
      <c r="AG1" s="134"/>
      <c r="AH1" s="138"/>
    </row>
    <row r="2" spans="1:34" ht="15.75">
      <c r="B2" s="88" t="s">
        <v>87</v>
      </c>
      <c r="C2" s="175"/>
      <c r="E2" s="227"/>
      <c r="F2" s="227"/>
      <c r="G2" s="116"/>
      <c r="H2" s="116"/>
      <c r="I2" s="16"/>
      <c r="J2" s="17"/>
      <c r="K2" s="17"/>
      <c r="L2" s="155"/>
      <c r="P2" s="7"/>
      <c r="S2" s="234" t="s">
        <v>41</v>
      </c>
      <c r="T2" s="235"/>
      <c r="U2" s="135">
        <f>U1</f>
        <v>2024</v>
      </c>
      <c r="V2" s="70"/>
      <c r="W2" s="234" t="s">
        <v>42</v>
      </c>
      <c r="X2" s="235"/>
      <c r="Y2" s="135">
        <f>U1+1</f>
        <v>2025</v>
      </c>
      <c r="Z2" s="70"/>
      <c r="AA2" s="234" t="s">
        <v>43</v>
      </c>
      <c r="AB2" s="235"/>
      <c r="AC2" s="135">
        <f>U1+1</f>
        <v>2025</v>
      </c>
      <c r="AD2" s="1"/>
      <c r="AF2" s="3" t="s">
        <v>50</v>
      </c>
      <c r="AG2" s="135"/>
      <c r="AH2" s="139">
        <f>SUM(I7,AH3,U12,Y12,AC12,U22,Y22,AC22,AC32,Y32,U32,U42,Y42,AC42,AC52,Y52,U52,U62,Y62,AC62)</f>
        <v>0</v>
      </c>
    </row>
    <row r="3" spans="1:34" ht="16.399999999999999" thickBot="1">
      <c r="B3" s="88" t="s">
        <v>130</v>
      </c>
      <c r="C3" s="175"/>
      <c r="D3" s="16"/>
      <c r="E3" s="227"/>
      <c r="F3" s="227"/>
      <c r="G3" s="116"/>
      <c r="H3" s="116"/>
      <c r="I3" s="16"/>
      <c r="J3" s="17"/>
      <c r="K3" s="17"/>
      <c r="L3" s="155"/>
      <c r="P3" s="7"/>
      <c r="S3" s="4" t="s">
        <v>45</v>
      </c>
      <c r="T3" s="136" t="s">
        <v>108</v>
      </c>
      <c r="U3" s="136" t="s">
        <v>106</v>
      </c>
      <c r="V3" s="71"/>
      <c r="W3" s="4" t="s">
        <v>45</v>
      </c>
      <c r="X3" s="136" t="s">
        <v>108</v>
      </c>
      <c r="Y3" s="136" t="s">
        <v>106</v>
      </c>
      <c r="Z3" s="71"/>
      <c r="AA3" s="4" t="s">
        <v>45</v>
      </c>
      <c r="AB3" s="136" t="s">
        <v>108</v>
      </c>
      <c r="AC3" s="136" t="s">
        <v>106</v>
      </c>
      <c r="AD3" s="1"/>
      <c r="AF3" s="73" t="s">
        <v>51</v>
      </c>
      <c r="AG3" s="136"/>
      <c r="AH3" s="132">
        <f>SUM(AH4:AH21)</f>
        <v>0</v>
      </c>
    </row>
    <row r="4" spans="1:34" ht="16.55" customHeight="1" thickBot="1">
      <c r="B4" s="88" t="s">
        <v>131</v>
      </c>
      <c r="C4" s="175"/>
      <c r="D4" s="16"/>
      <c r="E4" s="227"/>
      <c r="F4" s="227"/>
      <c r="G4" s="116"/>
      <c r="H4" s="116"/>
      <c r="I4" s="16"/>
      <c r="K4" s="20"/>
      <c r="L4" s="155"/>
      <c r="M4" s="21" t="s">
        <v>106</v>
      </c>
      <c r="N4" s="122"/>
      <c r="O4" s="122"/>
      <c r="P4" s="22" t="s">
        <v>0</v>
      </c>
      <c r="AD4" s="1"/>
    </row>
    <row r="5" spans="1:34" ht="16.399999999999999" thickBot="1">
      <c r="B5" s="19"/>
      <c r="C5" s="155"/>
      <c r="E5" s="227"/>
      <c r="F5" s="227"/>
      <c r="G5" s="116"/>
      <c r="H5" s="116"/>
      <c r="K5" s="23" t="s">
        <v>27</v>
      </c>
      <c r="L5" s="156" t="s">
        <v>110</v>
      </c>
      <c r="M5" s="24">
        <f>SUM(M6:M9)</f>
        <v>9</v>
      </c>
      <c r="N5" s="24"/>
      <c r="O5" s="24"/>
      <c r="P5" s="129">
        <f>SUM(O6:O9)</f>
        <v>0</v>
      </c>
      <c r="AD5" s="1"/>
    </row>
    <row r="6" spans="1:34" ht="15.05" customHeight="1" thickBot="1">
      <c r="A6" s="240" t="s">
        <v>86</v>
      </c>
      <c r="B6" s="25" t="s">
        <v>1</v>
      </c>
      <c r="C6" s="168" t="s">
        <v>110</v>
      </c>
      <c r="D6" s="26" t="s">
        <v>106</v>
      </c>
      <c r="E6" s="227"/>
      <c r="F6" s="227"/>
      <c r="G6" s="114"/>
      <c r="H6" s="114"/>
      <c r="I6" s="22" t="s">
        <v>0</v>
      </c>
      <c r="K6" s="27" t="s">
        <v>102</v>
      </c>
      <c r="L6" s="232">
        <v>9</v>
      </c>
      <c r="M6" s="220">
        <v>3</v>
      </c>
      <c r="N6" s="224" t="b">
        <v>0</v>
      </c>
      <c r="O6" s="216">
        <f>SUMIF(N6:N6, "TRUE", M6:M6)</f>
        <v>0</v>
      </c>
      <c r="P6" s="222"/>
      <c r="AD6" s="1"/>
    </row>
    <row r="7" spans="1:34" ht="15.05" customHeight="1" thickBot="1">
      <c r="A7" s="240"/>
      <c r="B7" s="31" t="s">
        <v>2</v>
      </c>
      <c r="C7" s="169"/>
      <c r="D7" s="32">
        <f>SUM(D8,D31,M5,M10,M16,M33)</f>
        <v>128</v>
      </c>
      <c r="E7" s="228"/>
      <c r="F7" s="228"/>
      <c r="G7" s="117"/>
      <c r="H7" s="117"/>
      <c r="I7" s="33">
        <f>SUM(I8,I31,P5,P10,P16,P33)</f>
        <v>0</v>
      </c>
      <c r="K7" s="27" t="s">
        <v>114</v>
      </c>
      <c r="L7" s="233"/>
      <c r="M7" s="221"/>
      <c r="N7" s="225"/>
      <c r="O7" s="217"/>
      <c r="P7" s="223"/>
      <c r="AD7" s="1"/>
    </row>
    <row r="8" spans="1:34">
      <c r="A8" s="240"/>
      <c r="B8" s="35" t="s">
        <v>3</v>
      </c>
      <c r="C8" s="170"/>
      <c r="D8" s="36">
        <f>SUM(D19,D27,D22,D13,D9)</f>
        <v>27</v>
      </c>
      <c r="E8" s="36"/>
      <c r="F8" s="36"/>
      <c r="G8" s="36"/>
      <c r="H8" s="36"/>
      <c r="I8" s="130">
        <f>SUM(I9,I13,I19,I22,I27)</f>
        <v>0</v>
      </c>
      <c r="K8" s="27" t="s">
        <v>96</v>
      </c>
      <c r="L8" s="157">
        <v>9</v>
      </c>
      <c r="M8" s="89">
        <v>3</v>
      </c>
      <c r="N8" s="28" t="b">
        <v>0</v>
      </c>
      <c r="O8" s="28">
        <f>SUMIF(N8:N8, "TRUE", M8:M8)</f>
        <v>0</v>
      </c>
      <c r="P8" s="30"/>
      <c r="AD8" s="1"/>
    </row>
    <row r="9" spans="1:34" ht="15.75" thickBot="1">
      <c r="A9" s="240"/>
      <c r="B9" s="37" t="s">
        <v>54</v>
      </c>
      <c r="C9" s="159"/>
      <c r="D9" s="38">
        <f>SUM(D10:D12)</f>
        <v>9</v>
      </c>
      <c r="E9" s="38"/>
      <c r="F9" s="38"/>
      <c r="G9" s="38"/>
      <c r="H9" s="38"/>
      <c r="I9" s="128">
        <f>SUM(H10:H12)</f>
        <v>0</v>
      </c>
      <c r="K9" s="55" t="s">
        <v>40</v>
      </c>
      <c r="L9" s="158">
        <v>9</v>
      </c>
      <c r="M9" s="56">
        <v>3</v>
      </c>
      <c r="N9" s="56" t="b">
        <v>0</v>
      </c>
      <c r="O9" s="28">
        <f t="shared" ref="O9:O43" si="0">SUMIF(N9:N9, "TRUE", M9:M9)</f>
        <v>0</v>
      </c>
      <c r="P9" s="30"/>
      <c r="AD9" s="1"/>
    </row>
    <row r="10" spans="1:34">
      <c r="A10" s="108">
        <v>1</v>
      </c>
      <c r="B10" s="39" t="s">
        <v>4</v>
      </c>
      <c r="C10" s="176">
        <v>2</v>
      </c>
      <c r="D10" s="29">
        <v>3</v>
      </c>
      <c r="E10" s="74" t="s">
        <v>0</v>
      </c>
      <c r="F10" s="191" t="s">
        <v>115</v>
      </c>
      <c r="G10" s="29" t="b">
        <v>0</v>
      </c>
      <c r="H10" s="29">
        <f>SUMIF(G10:G10, "TRUE", D10)</f>
        <v>0</v>
      </c>
      <c r="I10" s="40"/>
      <c r="K10" s="37" t="s">
        <v>28</v>
      </c>
      <c r="L10" s="159"/>
      <c r="M10" s="38">
        <f>SUM(M11:M15)</f>
        <v>17</v>
      </c>
      <c r="N10" s="38"/>
      <c r="O10" s="38"/>
      <c r="P10" s="128">
        <f>SUM(O11:O15)</f>
        <v>0</v>
      </c>
      <c r="AD10" s="1"/>
    </row>
    <row r="11" spans="1:34">
      <c r="A11" s="109">
        <v>2</v>
      </c>
      <c r="B11" s="39" t="s">
        <v>5</v>
      </c>
      <c r="C11" s="176">
        <v>2</v>
      </c>
      <c r="D11" s="29">
        <v>3</v>
      </c>
      <c r="E11" s="74" t="s">
        <v>0</v>
      </c>
      <c r="F11" s="80"/>
      <c r="G11" s="29" t="b">
        <v>0</v>
      </c>
      <c r="H11" s="29">
        <f>SUMIF(G11:G11, "TRUE", D11)</f>
        <v>0</v>
      </c>
      <c r="I11" s="40"/>
      <c r="K11" s="45" t="s">
        <v>92</v>
      </c>
      <c r="L11" s="160">
        <v>9</v>
      </c>
      <c r="M11" s="95">
        <v>3</v>
      </c>
      <c r="N11" s="123" t="b">
        <v>0</v>
      </c>
      <c r="O11" s="123">
        <f>SUMIF(N11:N11, "TRUE", M11:M11)</f>
        <v>0</v>
      </c>
      <c r="P11" s="30"/>
      <c r="AD11" s="1"/>
    </row>
    <row r="12" spans="1:34">
      <c r="A12" s="109">
        <v>3</v>
      </c>
      <c r="B12" s="78" t="s">
        <v>121</v>
      </c>
      <c r="C12" s="192">
        <v>2</v>
      </c>
      <c r="D12" s="113">
        <v>3</v>
      </c>
      <c r="E12" s="79"/>
      <c r="F12" s="82"/>
      <c r="G12" s="113" t="b">
        <v>0</v>
      </c>
      <c r="H12" s="29">
        <f t="shared" ref="H12" si="1">SUMIF(G12:G12, "TRUE", D12)</f>
        <v>0</v>
      </c>
      <c r="I12" s="249"/>
      <c r="K12" s="46" t="s">
        <v>6</v>
      </c>
      <c r="L12" s="161">
        <v>9</v>
      </c>
      <c r="M12" s="96">
        <v>3</v>
      </c>
      <c r="N12" s="124" t="b">
        <v>0</v>
      </c>
      <c r="O12" s="124">
        <f>SUMIF(N12:N12, "TRUE", M12:M12)</f>
        <v>0</v>
      </c>
      <c r="P12" s="30"/>
      <c r="S12" s="146" t="s">
        <v>109</v>
      </c>
      <c r="T12" s="147">
        <f>SUM($T$4:$T$11)</f>
        <v>0</v>
      </c>
      <c r="U12" s="145">
        <f>SUM($U$4:$U$11)</f>
        <v>0</v>
      </c>
      <c r="W12" s="146" t="s">
        <v>109</v>
      </c>
      <c r="X12" s="147">
        <f>SUM($X$4:$X$11)</f>
        <v>0</v>
      </c>
      <c r="Y12" s="145">
        <f>SUM($Y$4:$Y$11)</f>
        <v>0</v>
      </c>
      <c r="AA12" s="146" t="s">
        <v>109</v>
      </c>
      <c r="AB12" s="147">
        <f>SUM($AB$4:$AB$11)</f>
        <v>0</v>
      </c>
      <c r="AC12" s="145">
        <f>SUM($AC$4:$AC$11)</f>
        <v>0</v>
      </c>
      <c r="AD12" s="1"/>
    </row>
    <row r="13" spans="1:34" ht="15.75" thickBot="1">
      <c r="A13" s="37"/>
      <c r="B13" s="111" t="s">
        <v>129</v>
      </c>
      <c r="C13" s="159"/>
      <c r="D13" s="38">
        <f>SUM(D14:D17)</f>
        <v>9</v>
      </c>
      <c r="E13" s="38"/>
      <c r="F13" s="38"/>
      <c r="G13" s="38"/>
      <c r="H13" s="38"/>
      <c r="I13" s="128">
        <f>SUM(H14:H17)</f>
        <v>0</v>
      </c>
      <c r="K13" s="46" t="s">
        <v>93</v>
      </c>
      <c r="L13" s="161">
        <v>9</v>
      </c>
      <c r="M13" s="96">
        <v>3</v>
      </c>
      <c r="N13" s="124" t="b">
        <v>0</v>
      </c>
      <c r="O13" s="124">
        <f>SUMIF(N13:N13, "TRUE", M13:M13)</f>
        <v>0</v>
      </c>
      <c r="P13" s="30"/>
      <c r="S13" s="229" t="s">
        <v>44</v>
      </c>
      <c r="T13" s="230"/>
      <c r="U13" s="150">
        <f>U1+1</f>
        <v>2025</v>
      </c>
      <c r="V13" s="72"/>
      <c r="W13" s="229" t="s">
        <v>42</v>
      </c>
      <c r="X13" s="230"/>
      <c r="Y13" s="150">
        <f>U1+2</f>
        <v>2026</v>
      </c>
      <c r="Z13" s="72"/>
      <c r="AA13" s="229" t="s">
        <v>43</v>
      </c>
      <c r="AB13" s="230"/>
      <c r="AC13" s="150">
        <f>U1+2</f>
        <v>2026</v>
      </c>
      <c r="AD13" s="1"/>
    </row>
    <row r="14" spans="1:34">
      <c r="A14" s="202">
        <v>4</v>
      </c>
      <c r="B14" s="78" t="s">
        <v>120</v>
      </c>
      <c r="C14" s="218">
        <v>2</v>
      </c>
      <c r="D14" s="207">
        <v>3</v>
      </c>
      <c r="E14" s="205" t="s">
        <v>0</v>
      </c>
      <c r="F14" s="81" t="s">
        <v>65</v>
      </c>
      <c r="G14" s="118" t="b">
        <v>0</v>
      </c>
      <c r="H14" s="29">
        <f t="shared" ref="H14:H29" si="2">SUMIF(G14:G14, "TRUE", D14)</f>
        <v>0</v>
      </c>
      <c r="I14" s="214"/>
      <c r="K14" s="46" t="s">
        <v>69</v>
      </c>
      <c r="L14" s="161">
        <v>9</v>
      </c>
      <c r="M14" s="96">
        <v>4</v>
      </c>
      <c r="N14" s="124" t="b">
        <v>0</v>
      </c>
      <c r="O14" s="124">
        <f>SUMIF(N14:N14, "TRUE", M14:M14)</f>
        <v>0</v>
      </c>
      <c r="P14" s="30"/>
      <c r="Z14" s="68"/>
      <c r="AD14" s="1"/>
    </row>
    <row r="15" spans="1:34">
      <c r="A15" s="203"/>
      <c r="B15" s="44" t="s">
        <v>122</v>
      </c>
      <c r="C15" s="231"/>
      <c r="D15" s="206"/>
      <c r="E15" s="206"/>
      <c r="F15" s="75"/>
      <c r="G15" s="119"/>
      <c r="H15" s="119"/>
      <c r="I15" s="215"/>
      <c r="K15" s="46" t="s">
        <v>47</v>
      </c>
      <c r="L15" s="161">
        <v>9</v>
      </c>
      <c r="M15" s="96">
        <v>4</v>
      </c>
      <c r="N15" s="124" t="b">
        <v>0</v>
      </c>
      <c r="O15" s="124">
        <f>SUMIF(N15:N15, "TRUE", M15:M15)</f>
        <v>0</v>
      </c>
      <c r="P15" s="30"/>
      <c r="Z15" s="68"/>
      <c r="AD15" s="1"/>
    </row>
    <row r="16" spans="1:34">
      <c r="A16" s="109">
        <v>5</v>
      </c>
      <c r="B16" s="39" t="s">
        <v>116</v>
      </c>
      <c r="C16" s="176">
        <v>2</v>
      </c>
      <c r="D16" s="29">
        <v>3</v>
      </c>
      <c r="E16" s="74"/>
      <c r="F16" s="252" t="s">
        <v>115</v>
      </c>
      <c r="G16" s="29" t="b">
        <v>0</v>
      </c>
      <c r="H16" s="29">
        <f t="shared" si="2"/>
        <v>0</v>
      </c>
      <c r="I16" s="40"/>
      <c r="K16" s="37" t="s">
        <v>29</v>
      </c>
      <c r="L16" s="159"/>
      <c r="M16" s="38">
        <f>SUM(M17:M32)</f>
        <v>36</v>
      </c>
      <c r="N16" s="38"/>
      <c r="O16" s="38"/>
      <c r="P16" s="128">
        <f>SUM(O17:O32)</f>
        <v>0</v>
      </c>
      <c r="Z16" s="68"/>
      <c r="AD16" s="1"/>
    </row>
    <row r="17" spans="1:34">
      <c r="A17" s="236">
        <v>6</v>
      </c>
      <c r="B17" s="250" t="s">
        <v>123</v>
      </c>
      <c r="C17" s="177">
        <v>2</v>
      </c>
      <c r="D17" s="207">
        <v>3</v>
      </c>
      <c r="E17" s="76"/>
      <c r="F17" s="252" t="s">
        <v>115</v>
      </c>
      <c r="G17" s="120" t="b">
        <v>0</v>
      </c>
      <c r="H17" s="120">
        <f t="shared" si="2"/>
        <v>0</v>
      </c>
      <c r="I17" s="214"/>
      <c r="K17" s="46" t="s">
        <v>67</v>
      </c>
      <c r="L17" s="161">
        <v>9</v>
      </c>
      <c r="M17" s="96">
        <v>3</v>
      </c>
      <c r="N17" s="124" t="b">
        <v>0</v>
      </c>
      <c r="O17" s="124">
        <f t="shared" ref="O17:O32" si="3">SUMIF(N17:N17, "TRUE", M17:M17)</f>
        <v>0</v>
      </c>
      <c r="P17" s="30"/>
      <c r="Z17" s="68"/>
      <c r="AD17" s="1"/>
    </row>
    <row r="18" spans="1:34">
      <c r="A18" s="251"/>
      <c r="B18" s="257" t="s">
        <v>124</v>
      </c>
      <c r="C18" s="177"/>
      <c r="D18" s="206"/>
      <c r="E18" s="76"/>
      <c r="F18" s="252"/>
      <c r="G18" s="120"/>
      <c r="H18" s="120"/>
      <c r="I18" s="215"/>
      <c r="K18" s="46" t="s">
        <v>85</v>
      </c>
      <c r="L18" s="161">
        <v>3</v>
      </c>
      <c r="M18" s="96">
        <v>1</v>
      </c>
      <c r="N18" s="124" t="b">
        <v>0</v>
      </c>
      <c r="O18" s="124">
        <f t="shared" si="3"/>
        <v>0</v>
      </c>
      <c r="P18" s="30"/>
      <c r="Y18" s="133"/>
      <c r="Z18" s="68"/>
      <c r="AD18" s="1"/>
    </row>
    <row r="19" spans="1:34" ht="15.75" thickBot="1">
      <c r="A19" s="112"/>
      <c r="B19" s="111" t="s">
        <v>56</v>
      </c>
      <c r="C19" s="159"/>
      <c r="D19" s="38">
        <f>SUM(D20:D21)</f>
        <v>0</v>
      </c>
      <c r="E19" s="38"/>
      <c r="F19" s="38"/>
      <c r="G19" s="38"/>
      <c r="H19" s="38"/>
      <c r="I19" s="128">
        <f>SUM(H20:H21)</f>
        <v>0</v>
      </c>
      <c r="K19" s="46" t="s">
        <v>94</v>
      </c>
      <c r="L19" s="161">
        <v>9</v>
      </c>
      <c r="M19" s="96">
        <v>3</v>
      </c>
      <c r="N19" s="124" t="b">
        <v>0</v>
      </c>
      <c r="O19" s="124">
        <f t="shared" si="3"/>
        <v>0</v>
      </c>
      <c r="P19" s="30"/>
      <c r="Y19" s="133"/>
      <c r="Z19" s="68"/>
      <c r="AD19" s="1"/>
    </row>
    <row r="20" spans="1:34">
      <c r="A20" s="108">
        <v>7</v>
      </c>
      <c r="B20" s="39" t="s">
        <v>35</v>
      </c>
      <c r="C20" s="176">
        <v>9</v>
      </c>
      <c r="D20" s="29" t="s">
        <v>36</v>
      </c>
      <c r="E20" s="74" t="s">
        <v>0</v>
      </c>
      <c r="F20" s="191" t="s">
        <v>115</v>
      </c>
      <c r="G20" s="29" t="b">
        <v>0</v>
      </c>
      <c r="H20" s="29">
        <f t="shared" si="2"/>
        <v>0</v>
      </c>
      <c r="I20" s="40"/>
      <c r="K20" s="46" t="s">
        <v>95</v>
      </c>
      <c r="L20" s="161">
        <v>3</v>
      </c>
      <c r="M20" s="96">
        <v>1</v>
      </c>
      <c r="N20" s="125" t="b">
        <v>0</v>
      </c>
      <c r="O20" s="125">
        <f t="shared" si="3"/>
        <v>0</v>
      </c>
      <c r="P20" s="98"/>
      <c r="Y20" s="133"/>
      <c r="Z20" s="68"/>
      <c r="AD20" s="1"/>
    </row>
    <row r="21" spans="1:34" ht="15.75" thickBot="1">
      <c r="A21" s="110">
        <v>8</v>
      </c>
      <c r="B21" s="47" t="s">
        <v>128</v>
      </c>
      <c r="C21" s="178">
        <v>9</v>
      </c>
      <c r="D21" s="43" t="s">
        <v>36</v>
      </c>
      <c r="E21" s="77" t="s">
        <v>0</v>
      </c>
      <c r="F21" s="90"/>
      <c r="G21" s="43" t="b">
        <v>0</v>
      </c>
      <c r="H21" s="43">
        <f t="shared" si="2"/>
        <v>0</v>
      </c>
      <c r="I21" s="48"/>
      <c r="K21" s="46" t="s">
        <v>13</v>
      </c>
      <c r="L21" s="161">
        <v>9</v>
      </c>
      <c r="M21" s="96">
        <v>3</v>
      </c>
      <c r="N21" s="124" t="b">
        <v>0</v>
      </c>
      <c r="O21" s="124">
        <f t="shared" si="3"/>
        <v>0</v>
      </c>
      <c r="P21" s="100"/>
      <c r="Y21" s="133"/>
      <c r="Z21" s="68"/>
      <c r="AD21" s="1"/>
    </row>
    <row r="22" spans="1:34" ht="15.75" thickBot="1">
      <c r="A22" s="37"/>
      <c r="B22" s="111" t="s">
        <v>104</v>
      </c>
      <c r="C22" s="159"/>
      <c r="D22" s="38">
        <f>SUM(D23:D25)</f>
        <v>6</v>
      </c>
      <c r="E22" s="38"/>
      <c r="F22" s="38"/>
      <c r="G22" s="38"/>
      <c r="H22" s="38"/>
      <c r="I22" s="128">
        <f>SUM(H23:H25)</f>
        <v>0</v>
      </c>
      <c r="K22" s="46" t="s">
        <v>14</v>
      </c>
      <c r="L22" s="161">
        <v>3</v>
      </c>
      <c r="M22" s="96">
        <v>1</v>
      </c>
      <c r="N22" s="124" t="b">
        <v>0</v>
      </c>
      <c r="O22" s="124">
        <f t="shared" si="3"/>
        <v>0</v>
      </c>
      <c r="P22" s="99"/>
      <c r="S22" s="146" t="s">
        <v>109</v>
      </c>
      <c r="T22" s="147">
        <f>SUM($T$14:$T$21)</f>
        <v>0</v>
      </c>
      <c r="U22" s="145">
        <f>SUM($U$14:$U$21)</f>
        <v>0</v>
      </c>
      <c r="W22" s="146" t="s">
        <v>109</v>
      </c>
      <c r="X22" s="147">
        <f>SUM($X$14:$X$21)</f>
        <v>0</v>
      </c>
      <c r="Y22" s="145">
        <f>SUM($Y$14:$Y$21)</f>
        <v>0</v>
      </c>
      <c r="AA22" s="146" t="s">
        <v>109</v>
      </c>
      <c r="AB22" s="147">
        <f>SUM($AB$14:$AB$21)</f>
        <v>0</v>
      </c>
      <c r="AC22" s="145">
        <f>SUM($AC$14:$AC$21)</f>
        <v>0</v>
      </c>
      <c r="AD22" s="1"/>
      <c r="AF22" s="94" t="s">
        <v>59</v>
      </c>
      <c r="AG22" s="137" t="s">
        <v>108</v>
      </c>
      <c r="AH22" s="137" t="s">
        <v>106</v>
      </c>
    </row>
    <row r="23" spans="1:34">
      <c r="A23" s="247">
        <v>9</v>
      </c>
      <c r="B23" s="245" t="s">
        <v>125</v>
      </c>
      <c r="C23" s="218">
        <v>2</v>
      </c>
      <c r="D23" s="207">
        <v>3</v>
      </c>
      <c r="E23" s="74" t="s">
        <v>0</v>
      </c>
      <c r="F23" s="252" t="s">
        <v>115</v>
      </c>
      <c r="G23" s="18" t="b">
        <v>0</v>
      </c>
      <c r="H23" s="18">
        <f t="shared" si="2"/>
        <v>0</v>
      </c>
      <c r="I23" s="238"/>
      <c r="K23" s="46" t="s">
        <v>15</v>
      </c>
      <c r="L23" s="161">
        <v>9</v>
      </c>
      <c r="M23" s="96">
        <v>3</v>
      </c>
      <c r="N23" s="124" t="b">
        <v>0</v>
      </c>
      <c r="O23" s="124">
        <f t="shared" si="3"/>
        <v>0</v>
      </c>
      <c r="P23" s="30"/>
      <c r="S23" s="229" t="s">
        <v>41</v>
      </c>
      <c r="T23" s="230"/>
      <c r="U23" s="150">
        <f>U1+2</f>
        <v>2026</v>
      </c>
      <c r="V23" s="72"/>
      <c r="W23" s="229" t="s">
        <v>42</v>
      </c>
      <c r="X23" s="230"/>
      <c r="Y23" s="150">
        <f>U1+3</f>
        <v>2027</v>
      </c>
      <c r="Z23" s="72"/>
      <c r="AA23" s="229" t="s">
        <v>43</v>
      </c>
      <c r="AB23" s="230"/>
      <c r="AC23" s="150">
        <f>U1+3</f>
        <v>2027</v>
      </c>
      <c r="AD23" s="1"/>
      <c r="AF23" s="92" t="s">
        <v>70</v>
      </c>
      <c r="AG23" s="182">
        <v>12</v>
      </c>
      <c r="AH23" s="140">
        <v>4</v>
      </c>
    </row>
    <row r="24" spans="1:34">
      <c r="A24" s="248"/>
      <c r="B24" s="5" t="s">
        <v>119</v>
      </c>
      <c r="C24" s="243"/>
      <c r="D24" s="244"/>
      <c r="E24" s="246"/>
      <c r="F24" s="252" t="s">
        <v>115</v>
      </c>
      <c r="I24" s="239"/>
      <c r="K24" s="46" t="s">
        <v>16</v>
      </c>
      <c r="L24" s="161">
        <v>3</v>
      </c>
      <c r="M24" s="96">
        <v>1</v>
      </c>
      <c r="N24" s="124" t="b">
        <v>0</v>
      </c>
      <c r="O24" s="124">
        <f t="shared" si="3"/>
        <v>0</v>
      </c>
      <c r="P24" s="30"/>
      <c r="Y24" s="133"/>
      <c r="Z24" s="68"/>
      <c r="AD24" s="1"/>
      <c r="AF24" s="93" t="s">
        <v>71</v>
      </c>
      <c r="AG24" s="183">
        <v>9</v>
      </c>
      <c r="AH24" s="141">
        <v>3</v>
      </c>
    </row>
    <row r="25" spans="1:34">
      <c r="A25" s="236">
        <v>10</v>
      </c>
      <c r="B25" s="245" t="s">
        <v>127</v>
      </c>
      <c r="C25" s="218">
        <v>2</v>
      </c>
      <c r="D25" s="207">
        <v>3</v>
      </c>
      <c r="E25" s="74" t="s">
        <v>0</v>
      </c>
      <c r="F25" s="252" t="s">
        <v>115</v>
      </c>
      <c r="G25" s="121" t="b">
        <v>0</v>
      </c>
      <c r="H25" s="120">
        <f>SUMIF(G25:G25, "TRUE", D25)</f>
        <v>0</v>
      </c>
      <c r="I25" s="238"/>
      <c r="K25" s="46" t="s">
        <v>23</v>
      </c>
      <c r="L25" s="161">
        <v>9</v>
      </c>
      <c r="M25" s="96">
        <v>3</v>
      </c>
      <c r="N25" s="124" t="b">
        <v>0</v>
      </c>
      <c r="O25" s="124">
        <f t="shared" si="3"/>
        <v>0</v>
      </c>
      <c r="P25" s="30"/>
      <c r="Y25" s="133"/>
      <c r="Z25" s="68"/>
      <c r="AD25" s="1"/>
      <c r="AF25" s="93" t="s">
        <v>72</v>
      </c>
      <c r="AG25" s="183">
        <v>9</v>
      </c>
      <c r="AH25" s="141">
        <v>3</v>
      </c>
    </row>
    <row r="26" spans="1:34" ht="15.75" thickBot="1">
      <c r="A26" s="237"/>
      <c r="B26" s="44" t="s">
        <v>105</v>
      </c>
      <c r="C26" s="231"/>
      <c r="D26" s="206"/>
      <c r="E26" s="62"/>
      <c r="F26" s="252" t="s">
        <v>115</v>
      </c>
      <c r="I26" s="239"/>
      <c r="K26" s="46" t="s">
        <v>8</v>
      </c>
      <c r="L26" s="161">
        <v>12</v>
      </c>
      <c r="M26" s="96">
        <v>3</v>
      </c>
      <c r="N26" s="124" t="b">
        <v>0</v>
      </c>
      <c r="O26" s="124">
        <f t="shared" si="3"/>
        <v>0</v>
      </c>
      <c r="P26" s="30"/>
      <c r="Y26" s="133"/>
      <c r="Z26" s="68"/>
      <c r="AD26" s="1"/>
      <c r="AF26" s="93" t="s">
        <v>73</v>
      </c>
      <c r="AG26" s="183">
        <v>9</v>
      </c>
      <c r="AH26" s="141">
        <v>3</v>
      </c>
    </row>
    <row r="27" spans="1:34" ht="15.75" thickBot="1">
      <c r="A27" s="37"/>
      <c r="B27" s="111" t="s">
        <v>55</v>
      </c>
      <c r="C27" s="159"/>
      <c r="D27" s="38">
        <f>SUM(D29:D30)</f>
        <v>3</v>
      </c>
      <c r="E27" s="38"/>
      <c r="F27" s="38"/>
      <c r="G27" s="38"/>
      <c r="H27" s="38"/>
      <c r="I27" s="128">
        <f>SUM(H28:H29)</f>
        <v>0</v>
      </c>
      <c r="K27" s="46" t="s">
        <v>9</v>
      </c>
      <c r="L27" s="161">
        <v>9</v>
      </c>
      <c r="M27" s="96">
        <v>3</v>
      </c>
      <c r="N27" s="124" t="b">
        <v>0</v>
      </c>
      <c r="O27" s="124">
        <f t="shared" si="3"/>
        <v>0</v>
      </c>
      <c r="P27" s="30"/>
      <c r="Y27" s="133"/>
      <c r="Z27" s="68"/>
      <c r="AD27" s="1"/>
      <c r="AF27" s="93" t="s">
        <v>7</v>
      </c>
      <c r="AG27" s="183">
        <v>9</v>
      </c>
      <c r="AH27" s="141">
        <v>3</v>
      </c>
    </row>
    <row r="28" spans="1:34">
      <c r="A28" s="108">
        <v>11</v>
      </c>
      <c r="B28" s="39" t="s">
        <v>97</v>
      </c>
      <c r="C28" s="176">
        <v>12</v>
      </c>
      <c r="D28" s="29" t="s">
        <v>36</v>
      </c>
      <c r="E28" s="29"/>
      <c r="F28" s="191" t="s">
        <v>115</v>
      </c>
      <c r="G28" s="29" t="b">
        <v>0</v>
      </c>
      <c r="H28" s="120">
        <f t="shared" si="2"/>
        <v>0</v>
      </c>
      <c r="I28" s="40"/>
      <c r="K28" s="46" t="s">
        <v>10</v>
      </c>
      <c r="L28" s="161">
        <v>3</v>
      </c>
      <c r="M28" s="96">
        <v>1</v>
      </c>
      <c r="N28" s="124" t="b">
        <v>0</v>
      </c>
      <c r="O28" s="124">
        <f t="shared" si="3"/>
        <v>0</v>
      </c>
      <c r="P28" s="30"/>
      <c r="Y28" s="133"/>
      <c r="Z28" s="68"/>
      <c r="AD28" s="1"/>
      <c r="AF28" s="93" t="s">
        <v>74</v>
      </c>
      <c r="AG28" s="183">
        <v>9</v>
      </c>
      <c r="AH28" s="141">
        <v>3</v>
      </c>
    </row>
    <row r="29" spans="1:34">
      <c r="A29" s="203">
        <v>12</v>
      </c>
      <c r="B29" s="78" t="s">
        <v>53</v>
      </c>
      <c r="C29" s="218">
        <v>2</v>
      </c>
      <c r="D29" s="213">
        <v>3</v>
      </c>
      <c r="E29" s="207"/>
      <c r="F29" s="252" t="s">
        <v>115</v>
      </c>
      <c r="G29" s="118" t="b">
        <v>0</v>
      </c>
      <c r="H29" s="113">
        <f t="shared" si="2"/>
        <v>0</v>
      </c>
      <c r="I29" s="253"/>
      <c r="K29" s="46" t="s">
        <v>11</v>
      </c>
      <c r="L29" s="161">
        <v>9</v>
      </c>
      <c r="M29" s="96">
        <v>3</v>
      </c>
      <c r="N29" s="124" t="b">
        <v>0</v>
      </c>
      <c r="O29" s="124">
        <f t="shared" si="3"/>
        <v>0</v>
      </c>
      <c r="P29" s="30"/>
      <c r="Y29" s="133"/>
      <c r="Z29" s="68"/>
      <c r="AD29" s="1"/>
      <c r="AF29" s="93" t="s">
        <v>75</v>
      </c>
      <c r="AG29" s="183">
        <v>9</v>
      </c>
      <c r="AH29" s="141">
        <v>3</v>
      </c>
    </row>
    <row r="30" spans="1:34" ht="15.75" thickBot="1">
      <c r="A30" s="204"/>
      <c r="B30" s="44" t="s">
        <v>52</v>
      </c>
      <c r="C30" s="219"/>
      <c r="D30" s="213"/>
      <c r="E30" s="206"/>
      <c r="F30" s="255"/>
      <c r="G30" s="119"/>
      <c r="H30" s="119"/>
      <c r="I30" s="254"/>
      <c r="K30" s="46" t="s">
        <v>12</v>
      </c>
      <c r="L30" s="161">
        <v>3</v>
      </c>
      <c r="M30" s="96">
        <v>1</v>
      </c>
      <c r="N30" s="124" t="b">
        <v>0</v>
      </c>
      <c r="O30" s="124">
        <f t="shared" si="3"/>
        <v>0</v>
      </c>
      <c r="P30" s="30"/>
      <c r="Y30" s="133"/>
      <c r="Z30" s="68"/>
      <c r="AD30" s="1"/>
      <c r="AF30" s="93" t="s">
        <v>76</v>
      </c>
      <c r="AG30" s="183">
        <v>9</v>
      </c>
      <c r="AH30" s="141">
        <v>3</v>
      </c>
    </row>
    <row r="31" spans="1:34" ht="15.75" thickBot="1">
      <c r="B31" s="49" t="s">
        <v>17</v>
      </c>
      <c r="C31" s="171"/>
      <c r="D31" s="50">
        <f>SUM(D32:D41)</f>
        <v>27</v>
      </c>
      <c r="E31" s="51"/>
      <c r="F31" s="51"/>
      <c r="G31" s="51"/>
      <c r="H31" s="51"/>
      <c r="I31" s="52">
        <f>SUM(H32:H41)</f>
        <v>0</v>
      </c>
      <c r="K31" s="46" t="s">
        <v>20</v>
      </c>
      <c r="L31" s="161">
        <v>6</v>
      </c>
      <c r="M31" s="96">
        <v>3</v>
      </c>
      <c r="N31" s="124" t="b">
        <v>0</v>
      </c>
      <c r="O31" s="124">
        <f t="shared" si="3"/>
        <v>0</v>
      </c>
      <c r="P31" s="30"/>
      <c r="Y31" s="133"/>
      <c r="Z31" s="68"/>
      <c r="AD31" s="1"/>
      <c r="AF31" s="93" t="s">
        <v>77</v>
      </c>
      <c r="AG31" s="183">
        <v>9</v>
      </c>
      <c r="AH31" s="141">
        <v>3</v>
      </c>
    </row>
    <row r="32" spans="1:34">
      <c r="B32" s="55" t="s">
        <v>33</v>
      </c>
      <c r="C32" s="241">
        <v>12</v>
      </c>
      <c r="D32" s="216">
        <v>4</v>
      </c>
      <c r="E32" s="104"/>
      <c r="F32" s="84"/>
      <c r="G32" s="104" t="b">
        <v>0</v>
      </c>
      <c r="H32" s="104">
        <f t="shared" ref="H32:H41" si="4">SUMIF(G32:G32, "TRUE", D32)</f>
        <v>0</v>
      </c>
      <c r="I32" s="214"/>
      <c r="K32" s="46" t="s">
        <v>21</v>
      </c>
      <c r="L32" s="161">
        <v>20</v>
      </c>
      <c r="M32" s="96">
        <v>3</v>
      </c>
      <c r="N32" s="124" t="b">
        <v>0</v>
      </c>
      <c r="O32" s="124">
        <f t="shared" si="3"/>
        <v>0</v>
      </c>
      <c r="P32" s="30"/>
      <c r="S32" s="146" t="s">
        <v>109</v>
      </c>
      <c r="T32" s="147">
        <f>SUM($T$24:$T$31)</f>
        <v>0</v>
      </c>
      <c r="U32" s="145">
        <f>SUM($U$24:$U$31)</f>
        <v>0</v>
      </c>
      <c r="W32" s="146" t="s">
        <v>109</v>
      </c>
      <c r="X32" s="147">
        <f>SUM($X$24:$X$31)</f>
        <v>0</v>
      </c>
      <c r="Y32" s="145">
        <f>SUM($Y$24:$Y$31)</f>
        <v>0</v>
      </c>
      <c r="AA32" s="146" t="s">
        <v>109</v>
      </c>
      <c r="AB32" s="147">
        <f>SUM($AB$24:$AB$31)</f>
        <v>0</v>
      </c>
      <c r="AC32" s="145">
        <f>SUM($AC$24:$AC$31)</f>
        <v>0</v>
      </c>
      <c r="AD32" s="1"/>
      <c r="AF32" s="93" t="s">
        <v>117</v>
      </c>
      <c r="AG32" s="183">
        <v>9</v>
      </c>
      <c r="AH32" s="141">
        <v>3</v>
      </c>
    </row>
    <row r="33" spans="2:34">
      <c r="B33" s="85" t="s">
        <v>89</v>
      </c>
      <c r="C33" s="242"/>
      <c r="D33" s="217"/>
      <c r="E33" s="86"/>
      <c r="F33" s="87"/>
      <c r="G33" s="54"/>
      <c r="H33" s="54"/>
      <c r="I33" s="215"/>
      <c r="K33" s="37" t="s">
        <v>49</v>
      </c>
      <c r="L33" s="159"/>
      <c r="M33" s="38">
        <v>12</v>
      </c>
      <c r="N33" s="38"/>
      <c r="O33" s="38"/>
      <c r="P33" s="128">
        <f>SUM(O34:O43)</f>
        <v>0</v>
      </c>
      <c r="S33" s="229" t="s">
        <v>41</v>
      </c>
      <c r="T33" s="230"/>
      <c r="U33" s="150">
        <f>U1+3</f>
        <v>2027</v>
      </c>
      <c r="V33" s="72"/>
      <c r="W33" s="229" t="s">
        <v>42</v>
      </c>
      <c r="X33" s="230"/>
      <c r="Y33" s="150">
        <f>U1+4</f>
        <v>2028</v>
      </c>
      <c r="Z33" s="72"/>
      <c r="AA33" s="229" t="s">
        <v>43</v>
      </c>
      <c r="AB33" s="230"/>
      <c r="AC33" s="150">
        <f>U1+4</f>
        <v>2028</v>
      </c>
      <c r="AD33" s="1"/>
      <c r="AF33" s="93" t="s">
        <v>60</v>
      </c>
      <c r="AG33" s="183">
        <v>9</v>
      </c>
      <c r="AH33" s="141">
        <v>3</v>
      </c>
    </row>
    <row r="34" spans="2:34">
      <c r="B34" s="53" t="s">
        <v>30</v>
      </c>
      <c r="C34" s="179">
        <v>12</v>
      </c>
      <c r="D34" s="54">
        <v>4</v>
      </c>
      <c r="E34" s="28"/>
      <c r="F34" s="89"/>
      <c r="G34" s="28" t="b">
        <v>0</v>
      </c>
      <c r="H34" s="28">
        <f t="shared" si="4"/>
        <v>0</v>
      </c>
      <c r="I34" s="40"/>
      <c r="K34" s="102" t="s">
        <v>37</v>
      </c>
      <c r="L34" s="163">
        <v>2</v>
      </c>
      <c r="M34" s="103">
        <v>1</v>
      </c>
      <c r="N34" s="28" t="b">
        <v>0</v>
      </c>
      <c r="O34" s="28">
        <f t="shared" si="0"/>
        <v>0</v>
      </c>
      <c r="P34" s="30"/>
      <c r="Y34" s="133"/>
      <c r="Z34" s="68"/>
      <c r="AD34" s="1"/>
      <c r="AF34" s="93" t="s">
        <v>61</v>
      </c>
      <c r="AG34" s="183">
        <v>9</v>
      </c>
      <c r="AH34" s="141">
        <v>3</v>
      </c>
    </row>
    <row r="35" spans="2:34">
      <c r="B35" s="27" t="s">
        <v>31</v>
      </c>
      <c r="C35" s="162">
        <v>12</v>
      </c>
      <c r="D35" s="28">
        <v>4</v>
      </c>
      <c r="E35" s="28"/>
      <c r="F35" s="89"/>
      <c r="G35" s="28" t="b">
        <v>0</v>
      </c>
      <c r="H35" s="28">
        <f t="shared" si="4"/>
        <v>0</v>
      </c>
      <c r="I35" s="40"/>
      <c r="K35" s="102" t="s">
        <v>38</v>
      </c>
      <c r="L35" s="163">
        <v>2</v>
      </c>
      <c r="M35" s="103">
        <v>1</v>
      </c>
      <c r="N35" s="28" t="b">
        <v>0</v>
      </c>
      <c r="O35" s="28">
        <f t="shared" si="0"/>
        <v>0</v>
      </c>
      <c r="P35" s="30"/>
      <c r="Y35" s="133"/>
      <c r="Z35" s="68"/>
      <c r="AD35" s="1"/>
      <c r="AF35" s="93" t="s">
        <v>62</v>
      </c>
      <c r="AG35" s="183">
        <v>9</v>
      </c>
      <c r="AH35" s="141">
        <v>3</v>
      </c>
    </row>
    <row r="36" spans="2:34">
      <c r="B36" s="27" t="s">
        <v>32</v>
      </c>
      <c r="C36" s="162">
        <v>12</v>
      </c>
      <c r="D36" s="28">
        <v>4</v>
      </c>
      <c r="E36" s="28"/>
      <c r="F36" s="89"/>
      <c r="G36" s="28" t="b">
        <v>0</v>
      </c>
      <c r="H36" s="28">
        <f t="shared" si="4"/>
        <v>0</v>
      </c>
      <c r="I36" s="40"/>
      <c r="K36" s="102" t="s">
        <v>111</v>
      </c>
      <c r="L36" s="163">
        <v>2</v>
      </c>
      <c r="M36" s="103">
        <v>1</v>
      </c>
      <c r="N36" s="28" t="b">
        <v>0</v>
      </c>
      <c r="O36" s="28">
        <f>SUMIF(N36:N36, "TRUE", M36:M36)</f>
        <v>0</v>
      </c>
      <c r="P36" s="188"/>
      <c r="Y36" s="133"/>
      <c r="Z36" s="68"/>
      <c r="AD36" s="1"/>
      <c r="AF36" s="93" t="s">
        <v>63</v>
      </c>
      <c r="AG36" s="183">
        <v>9</v>
      </c>
      <c r="AH36" s="141">
        <v>3</v>
      </c>
    </row>
    <row r="37" spans="2:34">
      <c r="B37" s="27" t="s">
        <v>34</v>
      </c>
      <c r="C37" s="162">
        <v>9</v>
      </c>
      <c r="D37" s="28">
        <v>3</v>
      </c>
      <c r="E37" s="28"/>
      <c r="F37" s="89"/>
      <c r="G37" s="28" t="b">
        <v>0</v>
      </c>
      <c r="H37" s="28">
        <f>SUMIF(G37:G37, "TRUE", D37)</f>
        <v>0</v>
      </c>
      <c r="I37" s="40"/>
      <c r="K37" s="102" t="s">
        <v>88</v>
      </c>
      <c r="L37" s="163">
        <v>9</v>
      </c>
      <c r="M37" s="103">
        <v>3</v>
      </c>
      <c r="N37" s="126" t="b">
        <v>0</v>
      </c>
      <c r="O37" s="126">
        <f>SUMIF(N37:N37, "TRUE", M37:M37)</f>
        <v>0</v>
      </c>
      <c r="P37" s="30"/>
      <c r="Y37" s="133"/>
      <c r="Z37" s="68"/>
      <c r="AD37" s="1"/>
      <c r="AF37" s="93" t="s">
        <v>68</v>
      </c>
      <c r="AG37" s="183">
        <v>9</v>
      </c>
      <c r="AH37" s="141">
        <v>3</v>
      </c>
    </row>
    <row r="38" spans="2:34">
      <c r="B38" s="55" t="s">
        <v>100</v>
      </c>
      <c r="C38" s="180">
        <v>9</v>
      </c>
      <c r="D38" s="56">
        <v>3</v>
      </c>
      <c r="E38" s="56"/>
      <c r="F38" s="91"/>
      <c r="G38" s="56" t="b">
        <v>0</v>
      </c>
      <c r="H38" s="56">
        <f t="shared" si="4"/>
        <v>0</v>
      </c>
      <c r="I38" s="40"/>
      <c r="K38" s="102" t="s">
        <v>112</v>
      </c>
      <c r="L38" s="163">
        <v>9</v>
      </c>
      <c r="M38" s="103">
        <v>3</v>
      </c>
      <c r="N38" s="126" t="b">
        <v>0</v>
      </c>
      <c r="O38" s="126">
        <f t="shared" si="0"/>
        <v>0</v>
      </c>
      <c r="P38" s="30"/>
      <c r="Z38" s="68"/>
      <c r="AD38" s="1"/>
      <c r="AF38" s="97" t="s">
        <v>66</v>
      </c>
      <c r="AG38" s="184">
        <v>9</v>
      </c>
      <c r="AH38" s="142">
        <v>3</v>
      </c>
    </row>
    <row r="39" spans="2:34">
      <c r="B39" s="55" t="s">
        <v>98</v>
      </c>
      <c r="C39" s="180">
        <v>3</v>
      </c>
      <c r="D39" s="56">
        <v>1</v>
      </c>
      <c r="E39" s="56"/>
      <c r="F39" s="91"/>
      <c r="G39" s="56" t="b">
        <v>0</v>
      </c>
      <c r="H39" s="56">
        <f t="shared" si="4"/>
        <v>0</v>
      </c>
      <c r="I39" s="131"/>
      <c r="K39" s="102" t="s">
        <v>90</v>
      </c>
      <c r="L39" s="163">
        <v>9</v>
      </c>
      <c r="M39" s="103">
        <v>3</v>
      </c>
      <c r="N39" s="126" t="b">
        <v>0</v>
      </c>
      <c r="O39" s="126">
        <f t="shared" si="0"/>
        <v>0</v>
      </c>
      <c r="P39" s="30"/>
      <c r="Y39" s="133"/>
      <c r="Z39" s="68"/>
      <c r="AD39" s="1"/>
      <c r="AF39" s="93" t="s">
        <v>64</v>
      </c>
      <c r="AG39" s="183">
        <v>9</v>
      </c>
      <c r="AH39" s="141">
        <v>3</v>
      </c>
    </row>
    <row r="40" spans="2:34">
      <c r="B40" s="55" t="s">
        <v>99</v>
      </c>
      <c r="C40" s="180">
        <v>9</v>
      </c>
      <c r="D40" s="56">
        <v>3</v>
      </c>
      <c r="E40" s="56"/>
      <c r="F40" s="91"/>
      <c r="G40" s="56" t="b">
        <v>0</v>
      </c>
      <c r="H40" s="56">
        <f t="shared" ref="H40" si="5">SUMIF(G40:G40, "TRUE", D40)</f>
        <v>0</v>
      </c>
      <c r="I40" s="131"/>
      <c r="K40" s="102" t="s">
        <v>101</v>
      </c>
      <c r="L40" s="163">
        <v>10</v>
      </c>
      <c r="M40" s="103">
        <v>1</v>
      </c>
      <c r="N40" s="126" t="b">
        <v>0</v>
      </c>
      <c r="O40" s="126">
        <f>SUMIF(N40:N40, "TRUE", M40:M40)</f>
        <v>0</v>
      </c>
      <c r="P40" s="30"/>
      <c r="Y40" s="133"/>
      <c r="Z40" s="68"/>
      <c r="AD40" s="1"/>
      <c r="AF40" s="93" t="s">
        <v>64</v>
      </c>
      <c r="AG40" s="183">
        <v>9</v>
      </c>
      <c r="AH40" s="141">
        <v>3</v>
      </c>
    </row>
    <row r="41" spans="2:34" ht="15.75" thickBot="1">
      <c r="B41" s="41" t="s">
        <v>103</v>
      </c>
      <c r="C41" s="181">
        <v>3</v>
      </c>
      <c r="D41" s="42">
        <v>1</v>
      </c>
      <c r="E41" s="42"/>
      <c r="F41" s="83"/>
      <c r="G41" s="42" t="b">
        <v>0</v>
      </c>
      <c r="H41" s="42">
        <f t="shared" si="4"/>
        <v>0</v>
      </c>
      <c r="I41" s="48"/>
      <c r="K41" s="102" t="s">
        <v>91</v>
      </c>
      <c r="L41" s="163">
        <v>9</v>
      </c>
      <c r="M41" s="103">
        <v>2</v>
      </c>
      <c r="N41" s="127" t="b">
        <v>0</v>
      </c>
      <c r="O41" s="127">
        <f>SUMIF(N41:N41, "TRUE", M41:M41)</f>
        <v>0</v>
      </c>
      <c r="P41" s="30"/>
      <c r="Y41" s="133"/>
      <c r="Z41" s="68"/>
      <c r="AD41" s="1"/>
      <c r="AF41" s="93" t="s">
        <v>64</v>
      </c>
      <c r="AG41" s="183">
        <v>9</v>
      </c>
      <c r="AH41" s="141">
        <v>3</v>
      </c>
    </row>
    <row r="42" spans="2:34" ht="15.75" thickBot="1">
      <c r="B42" s="8"/>
      <c r="C42" s="167"/>
      <c r="D42" s="34"/>
      <c r="E42" s="34"/>
      <c r="F42" s="34"/>
      <c r="G42" s="34"/>
      <c r="H42" s="34"/>
      <c r="I42" s="34"/>
      <c r="K42" s="102" t="s">
        <v>118</v>
      </c>
      <c r="L42" s="163">
        <v>12</v>
      </c>
      <c r="M42" s="103">
        <v>4</v>
      </c>
      <c r="N42" s="126" t="b">
        <v>0</v>
      </c>
      <c r="O42" s="126">
        <f>SUMIF(N42:N42, "TRUE", M42:M42)</f>
        <v>0</v>
      </c>
      <c r="P42" s="30"/>
      <c r="S42" s="146" t="s">
        <v>109</v>
      </c>
      <c r="T42" s="147">
        <f>SUM($T$34:$T$41)</f>
        <v>0</v>
      </c>
      <c r="U42" s="145">
        <f>SUM($U$34:$U$41)</f>
        <v>0</v>
      </c>
      <c r="W42" s="146" t="s">
        <v>109</v>
      </c>
      <c r="X42" s="147">
        <f>SUM($X$34:$X$41)</f>
        <v>0</v>
      </c>
      <c r="Y42" s="145">
        <f>SUM($Y$34:$Y$41)</f>
        <v>0</v>
      </c>
      <c r="AA42" s="146" t="s">
        <v>109</v>
      </c>
      <c r="AB42" s="147">
        <f>SUM($AB$34:$AB$41)</f>
        <v>0</v>
      </c>
      <c r="AC42" s="145">
        <f>SUM($AC$34:$AC$41)</f>
        <v>0</v>
      </c>
      <c r="AD42" s="1"/>
      <c r="AF42" s="105" t="s">
        <v>78</v>
      </c>
      <c r="AG42" s="185"/>
      <c r="AH42" s="143" t="s">
        <v>65</v>
      </c>
    </row>
    <row r="43" spans="2:34" ht="15.75" thickBot="1">
      <c r="B43" s="57" t="s">
        <v>18</v>
      </c>
      <c r="C43" s="172"/>
      <c r="D43" s="58">
        <f>D8+D31</f>
        <v>54</v>
      </c>
      <c r="E43" s="58"/>
      <c r="F43" s="58"/>
      <c r="G43" s="58"/>
      <c r="H43" s="58"/>
      <c r="I43" s="59">
        <f>SUM(I31,I8)</f>
        <v>0</v>
      </c>
      <c r="K43" s="102" t="s">
        <v>22</v>
      </c>
      <c r="L43" s="163">
        <v>0</v>
      </c>
      <c r="M43" s="103">
        <v>3</v>
      </c>
      <c r="N43" s="126" t="b">
        <v>0</v>
      </c>
      <c r="O43" s="126">
        <f t="shared" si="0"/>
        <v>0</v>
      </c>
      <c r="P43" s="30"/>
      <c r="S43" s="229" t="s">
        <v>41</v>
      </c>
      <c r="T43" s="230"/>
      <c r="U43" s="150">
        <f>U1+4</f>
        <v>2028</v>
      </c>
      <c r="V43" s="72"/>
      <c r="W43" s="229" t="s">
        <v>42</v>
      </c>
      <c r="X43" s="230"/>
      <c r="Y43" s="150">
        <f>U1+5</f>
        <v>2029</v>
      </c>
      <c r="Z43" s="72"/>
      <c r="AA43" s="229" t="s">
        <v>43</v>
      </c>
      <c r="AB43" s="230"/>
      <c r="AC43" s="150">
        <f>U1+5</f>
        <v>2029</v>
      </c>
      <c r="AD43" s="1"/>
      <c r="AF43" s="106" t="s">
        <v>79</v>
      </c>
      <c r="AG43" s="186">
        <v>12</v>
      </c>
      <c r="AH43" s="144">
        <v>3</v>
      </c>
    </row>
    <row r="44" spans="2:34" ht="15.75" thickBot="1">
      <c r="B44" s="256" t="s">
        <v>126</v>
      </c>
      <c r="C44" s="208"/>
      <c r="D44" s="208"/>
      <c r="E44" s="208"/>
      <c r="F44" s="208"/>
      <c r="G44" s="208"/>
      <c r="H44" s="208"/>
      <c r="I44" s="209"/>
      <c r="K44" s="57" t="s">
        <v>19</v>
      </c>
      <c r="L44" s="164"/>
      <c r="M44" s="189">
        <f>M5+M10+M16+M33</f>
        <v>74</v>
      </c>
      <c r="N44" s="189"/>
      <c r="O44" s="189"/>
      <c r="P44" s="190">
        <f>SUM(P33,P16,P10,P5)</f>
        <v>0</v>
      </c>
      <c r="Y44" s="133"/>
      <c r="Z44" s="68"/>
      <c r="AD44" s="1"/>
      <c r="AF44" s="106" t="s">
        <v>80</v>
      </c>
      <c r="AG44" s="186">
        <v>12</v>
      </c>
      <c r="AH44" s="144">
        <v>3</v>
      </c>
    </row>
    <row r="45" spans="2:34" ht="15.75" thickBot="1">
      <c r="B45" s="210" t="s">
        <v>39</v>
      </c>
      <c r="C45" s="211"/>
      <c r="D45" s="211"/>
      <c r="E45" s="211"/>
      <c r="F45" s="211"/>
      <c r="G45" s="211"/>
      <c r="H45" s="211"/>
      <c r="I45" s="212"/>
      <c r="K45" s="193" t="s">
        <v>26</v>
      </c>
      <c r="L45" s="194"/>
      <c r="M45" s="194"/>
      <c r="N45" s="194"/>
      <c r="O45" s="194"/>
      <c r="P45" s="195"/>
      <c r="Y45" s="133"/>
      <c r="Z45" s="68"/>
      <c r="AD45" s="1"/>
      <c r="AF45" s="106" t="s">
        <v>81</v>
      </c>
      <c r="AG45" s="186">
        <v>12</v>
      </c>
      <c r="AH45" s="144">
        <v>3</v>
      </c>
    </row>
    <row r="46" spans="2:34" ht="15.75" thickBot="1">
      <c r="B46" s="101" t="s">
        <v>113</v>
      </c>
      <c r="C46" s="173"/>
      <c r="D46" s="32"/>
      <c r="E46" s="32"/>
      <c r="F46" s="32"/>
      <c r="G46" s="32"/>
      <c r="H46" s="32"/>
      <c r="I46" s="33"/>
      <c r="K46" s="196" t="s">
        <v>25</v>
      </c>
      <c r="L46" s="197"/>
      <c r="M46" s="197"/>
      <c r="N46" s="197"/>
      <c r="O46" s="197"/>
      <c r="P46" s="198"/>
      <c r="Y46" s="133"/>
      <c r="Z46" s="68"/>
      <c r="AD46" s="1"/>
      <c r="AF46" s="106" t="s">
        <v>82</v>
      </c>
      <c r="AG46" s="186">
        <v>12</v>
      </c>
      <c r="AH46" s="144">
        <v>3</v>
      </c>
    </row>
    <row r="47" spans="2:34" ht="15.75" thickBot="1">
      <c r="B47" s="5"/>
      <c r="K47" s="199" t="s">
        <v>24</v>
      </c>
      <c r="L47" s="200"/>
      <c r="M47" s="200"/>
      <c r="N47" s="200"/>
      <c r="O47" s="200"/>
      <c r="P47" s="201"/>
      <c r="Y47" s="133"/>
      <c r="Z47" s="68"/>
      <c r="AD47" s="1"/>
      <c r="AF47" s="106" t="s">
        <v>83</v>
      </c>
      <c r="AG47" s="186">
        <v>12</v>
      </c>
      <c r="AH47" s="144">
        <v>3</v>
      </c>
    </row>
    <row r="48" spans="2:34">
      <c r="B48" s="5"/>
      <c r="P48" s="7"/>
      <c r="Y48" s="133"/>
      <c r="Z48" s="68"/>
      <c r="AD48" s="1"/>
      <c r="AF48" s="106" t="s">
        <v>84</v>
      </c>
      <c r="AG48" s="186">
        <v>12</v>
      </c>
      <c r="AH48" s="144">
        <v>3</v>
      </c>
    </row>
    <row r="49" spans="2:30">
      <c r="B49" s="5"/>
      <c r="P49" s="7"/>
      <c r="Y49" s="133"/>
      <c r="Z49" s="68"/>
      <c r="AD49" s="1"/>
    </row>
    <row r="50" spans="2:30">
      <c r="B50" s="5"/>
      <c r="P50" s="7"/>
      <c r="Y50" s="133"/>
      <c r="Z50" s="68"/>
      <c r="AD50" s="1"/>
    </row>
    <row r="51" spans="2:30">
      <c r="B51" s="5"/>
      <c r="P51" s="7"/>
      <c r="Y51" s="133"/>
      <c r="Z51" s="68"/>
      <c r="AD51" s="1"/>
    </row>
    <row r="52" spans="2:30">
      <c r="B52" s="5"/>
      <c r="P52" s="7"/>
      <c r="S52" s="146" t="s">
        <v>109</v>
      </c>
      <c r="T52" s="147">
        <f>SUM($T$44:$T$51)</f>
        <v>0</v>
      </c>
      <c r="U52" s="145">
        <f>SUM($U$44:$U$51)</f>
        <v>0</v>
      </c>
      <c r="W52" s="146" t="s">
        <v>109</v>
      </c>
      <c r="X52" s="147">
        <f>SUM($X$44:$X$51)</f>
        <v>0</v>
      </c>
      <c r="Y52" s="145">
        <f>SUM($Y$44:$Y$51)</f>
        <v>0</v>
      </c>
      <c r="AA52" s="146" t="s">
        <v>109</v>
      </c>
      <c r="AB52" s="147">
        <f>SUM($AB$44:$AB$51)</f>
        <v>0</v>
      </c>
      <c r="AC52" s="145">
        <f>SUM($AC$44:$AC$51)</f>
        <v>0</v>
      </c>
      <c r="AD52" s="1"/>
    </row>
    <row r="53" spans="2:30">
      <c r="B53" s="5"/>
      <c r="P53" s="7"/>
      <c r="S53" s="229" t="s">
        <v>41</v>
      </c>
      <c r="T53" s="230"/>
      <c r="U53" s="150">
        <f>U1+5</f>
        <v>2029</v>
      </c>
      <c r="V53" s="72"/>
      <c r="W53" s="229" t="s">
        <v>42</v>
      </c>
      <c r="X53" s="230"/>
      <c r="Y53" s="150">
        <f>U1+6</f>
        <v>2030</v>
      </c>
      <c r="Z53" s="72"/>
      <c r="AA53" s="229" t="s">
        <v>43</v>
      </c>
      <c r="AB53" s="230"/>
      <c r="AC53" s="150">
        <f>U1+6</f>
        <v>2030</v>
      </c>
      <c r="AD53" s="1"/>
    </row>
    <row r="54" spans="2:30">
      <c r="B54" s="5"/>
      <c r="P54" s="7"/>
      <c r="Y54" s="133"/>
      <c r="Z54" s="68"/>
      <c r="AD54" s="1"/>
    </row>
    <row r="55" spans="2:30">
      <c r="B55" s="5"/>
      <c r="P55" s="7"/>
      <c r="Y55" s="133"/>
      <c r="Z55" s="68"/>
      <c r="AD55" s="1"/>
    </row>
    <row r="56" spans="2:30">
      <c r="B56" s="5"/>
      <c r="P56" s="7"/>
      <c r="Y56" s="133"/>
      <c r="Z56" s="68"/>
      <c r="AD56" s="1"/>
    </row>
    <row r="57" spans="2:30">
      <c r="B57" s="5"/>
      <c r="P57" s="7"/>
      <c r="Y57" s="133"/>
      <c r="Z57" s="68"/>
      <c r="AD57" s="1"/>
    </row>
    <row r="58" spans="2:30">
      <c r="B58" s="5"/>
      <c r="P58" s="7"/>
      <c r="AD58" s="1"/>
    </row>
    <row r="59" spans="2:30">
      <c r="B59" s="5"/>
      <c r="K59" s="60"/>
      <c r="L59" s="166"/>
      <c r="P59" s="7"/>
      <c r="AD59" s="1"/>
    </row>
    <row r="60" spans="2:30">
      <c r="B60" s="5"/>
      <c r="P60" s="7"/>
      <c r="AD60" s="1"/>
    </row>
    <row r="61" spans="2:30">
      <c r="B61" s="5"/>
      <c r="P61" s="7"/>
      <c r="AD61" s="1"/>
    </row>
    <row r="62" spans="2:30" ht="15.75" thickBot="1">
      <c r="B62" s="8"/>
      <c r="C62" s="167"/>
      <c r="D62" s="34"/>
      <c r="E62" s="34"/>
      <c r="F62" s="34"/>
      <c r="G62" s="34"/>
      <c r="H62" s="34"/>
      <c r="I62" s="34"/>
      <c r="J62" s="9"/>
      <c r="K62" s="9"/>
      <c r="L62" s="167"/>
      <c r="M62" s="34"/>
      <c r="N62" s="34"/>
      <c r="O62" s="34"/>
      <c r="P62" s="10"/>
      <c r="S62" s="146" t="s">
        <v>109</v>
      </c>
      <c r="T62" s="147">
        <f>SUM($T$4:$T$11)</f>
        <v>0</v>
      </c>
      <c r="U62" s="145">
        <f>SUM($U$54:$U$61)</f>
        <v>0</v>
      </c>
      <c r="W62" s="146" t="s">
        <v>109</v>
      </c>
      <c r="X62" s="147">
        <f>SUM($X$54:$X$61)</f>
        <v>0</v>
      </c>
      <c r="Y62" s="145">
        <f>SUM($Y$54:$Y$61)</f>
        <v>0</v>
      </c>
      <c r="AA62" s="146" t="s">
        <v>109</v>
      </c>
      <c r="AB62" s="147">
        <f>SUM($AB$54:$AB$61)</f>
        <v>0</v>
      </c>
      <c r="AC62" s="145">
        <f>SUM($AC$54:$AC$61)</f>
        <v>0</v>
      </c>
      <c r="AD62" s="61"/>
    </row>
  </sheetData>
  <mergeCells count="55">
    <mergeCell ref="A23:A24"/>
    <mergeCell ref="I29:I30"/>
    <mergeCell ref="A17:A18"/>
    <mergeCell ref="I17:I18"/>
    <mergeCell ref="D17:D18"/>
    <mergeCell ref="A25:A26"/>
    <mergeCell ref="D25:D26"/>
    <mergeCell ref="I25:I26"/>
    <mergeCell ref="A6:A9"/>
    <mergeCell ref="AA53:AB53"/>
    <mergeCell ref="W53:X53"/>
    <mergeCell ref="S53:T53"/>
    <mergeCell ref="S33:T33"/>
    <mergeCell ref="W33:X33"/>
    <mergeCell ref="AA33:AB33"/>
    <mergeCell ref="S43:T43"/>
    <mergeCell ref="W43:X43"/>
    <mergeCell ref="AA43:AB43"/>
    <mergeCell ref="C32:C33"/>
    <mergeCell ref="AA23:AB23"/>
    <mergeCell ref="W23:X23"/>
    <mergeCell ref="S2:T2"/>
    <mergeCell ref="W2:X2"/>
    <mergeCell ref="AA2:AB2"/>
    <mergeCell ref="S13:T13"/>
    <mergeCell ref="W13:X13"/>
    <mergeCell ref="AA13:AB13"/>
    <mergeCell ref="S23:T23"/>
    <mergeCell ref="L6:L7"/>
    <mergeCell ref="C14:C15"/>
    <mergeCell ref="C23:C24"/>
    <mergeCell ref="D23:D24"/>
    <mergeCell ref="I23:I24"/>
    <mergeCell ref="C29:C30"/>
    <mergeCell ref="M6:M7"/>
    <mergeCell ref="O6:O7"/>
    <mergeCell ref="P6:P7"/>
    <mergeCell ref="N6:N7"/>
    <mergeCell ref="F1:F7"/>
    <mergeCell ref="E1:E7"/>
    <mergeCell ref="I14:I15"/>
    <mergeCell ref="C25:C26"/>
    <mergeCell ref="K45:P45"/>
    <mergeCell ref="K46:P46"/>
    <mergeCell ref="K47:P47"/>
    <mergeCell ref="A14:A15"/>
    <mergeCell ref="E14:E15"/>
    <mergeCell ref="E29:E30"/>
    <mergeCell ref="A29:A30"/>
    <mergeCell ref="B44:I44"/>
    <mergeCell ref="B45:I45"/>
    <mergeCell ref="D29:D30"/>
    <mergeCell ref="D32:D33"/>
    <mergeCell ref="I32:I33"/>
    <mergeCell ref="D14:D15"/>
  </mergeCells>
  <printOptions horizontalCentered="1" verticalCentered="1"/>
  <pageMargins left="0.45" right="0.45" top="0.5" bottom="0.5" header="0" footer="0"/>
  <pageSetup scale="78" orientation="portrait" horizontalDpi="1200" verticalDpi="1200" r:id="rId1"/>
  <headerFooter>
    <oddHeader>&amp;C&amp;"-,Bold"&amp;14 2022-2023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8</xdr:col>
                    <xdr:colOff>49876</xdr:colOff>
                    <xdr:row>10</xdr:row>
                    <xdr:rowOff>0</xdr:rowOff>
                  </from>
                  <to>
                    <xdr:col>10</xdr:col>
                    <xdr:colOff>0</xdr:colOff>
                    <xdr:row>11</xdr:row>
                    <xdr:rowOff>41564</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8</xdr:col>
                    <xdr:colOff>49876</xdr:colOff>
                    <xdr:row>10</xdr:row>
                    <xdr:rowOff>191193</xdr:rowOff>
                  </from>
                  <to>
                    <xdr:col>10</xdr:col>
                    <xdr:colOff>0</xdr:colOff>
                    <xdr:row>12</xdr:row>
                    <xdr:rowOff>33251</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8</xdr:col>
                    <xdr:colOff>49876</xdr:colOff>
                    <xdr:row>13</xdr:row>
                    <xdr:rowOff>83127</xdr:rowOff>
                  </from>
                  <to>
                    <xdr:col>10</xdr:col>
                    <xdr:colOff>0</xdr:colOff>
                    <xdr:row>14</xdr:row>
                    <xdr:rowOff>116378</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8</xdr:col>
                    <xdr:colOff>49876</xdr:colOff>
                    <xdr:row>14</xdr:row>
                    <xdr:rowOff>174567</xdr:rowOff>
                  </from>
                  <to>
                    <xdr:col>10</xdr:col>
                    <xdr:colOff>0</xdr:colOff>
                    <xdr:row>16</xdr:row>
                    <xdr:rowOff>24938</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8</xdr:col>
                    <xdr:colOff>49876</xdr:colOff>
                    <xdr:row>22</xdr:row>
                    <xdr:rowOff>99753</xdr:rowOff>
                  </from>
                  <to>
                    <xdr:col>10</xdr:col>
                    <xdr:colOff>0</xdr:colOff>
                    <xdr:row>23</xdr:row>
                    <xdr:rowOff>116378</xdr:rowOff>
                  </to>
                </anchor>
              </controlPr>
            </control>
          </mc:Choice>
        </mc:AlternateContent>
        <mc:AlternateContent xmlns:mc="http://schemas.openxmlformats.org/markup-compatibility/2006">
          <mc:Choice Requires="x14">
            <control shapeId="1034" r:id="rId9" name="Check Box 10">
              <controlPr defaultSize="0" autoFill="0" autoLine="0" autoPict="0" altText="">
                <anchor moveWithCells="1">
                  <from>
                    <xdr:col>8</xdr:col>
                    <xdr:colOff>49876</xdr:colOff>
                    <xdr:row>24</xdr:row>
                    <xdr:rowOff>74815</xdr:rowOff>
                  </from>
                  <to>
                    <xdr:col>10</xdr:col>
                    <xdr:colOff>0</xdr:colOff>
                    <xdr:row>25</xdr:row>
                    <xdr:rowOff>91440</xdr:rowOff>
                  </to>
                </anchor>
              </controlPr>
            </control>
          </mc:Choice>
        </mc:AlternateContent>
        <mc:AlternateContent xmlns:mc="http://schemas.openxmlformats.org/markup-compatibility/2006">
          <mc:Choice Requires="x14">
            <control shapeId="1036" r:id="rId10" name="Check Box 12">
              <controlPr defaultSize="0" autoFill="0" autoLine="0" autoPict="0" altText="">
                <anchor moveWithCells="1">
                  <from>
                    <xdr:col>8</xdr:col>
                    <xdr:colOff>49876</xdr:colOff>
                    <xdr:row>28</xdr:row>
                    <xdr:rowOff>83127</xdr:rowOff>
                  </from>
                  <to>
                    <xdr:col>10</xdr:col>
                    <xdr:colOff>0</xdr:colOff>
                    <xdr:row>29</xdr:row>
                    <xdr:rowOff>108065</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8</xdr:col>
                    <xdr:colOff>49876</xdr:colOff>
                    <xdr:row>27</xdr:row>
                    <xdr:rowOff>0</xdr:rowOff>
                  </from>
                  <to>
                    <xdr:col>10</xdr:col>
                    <xdr:colOff>0</xdr:colOff>
                    <xdr:row>28</xdr:row>
                    <xdr:rowOff>24938</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8</xdr:col>
                    <xdr:colOff>49876</xdr:colOff>
                    <xdr:row>19</xdr:row>
                    <xdr:rowOff>0</xdr:rowOff>
                  </from>
                  <to>
                    <xdr:col>10</xdr:col>
                    <xdr:colOff>0</xdr:colOff>
                    <xdr:row>20</xdr:row>
                    <xdr:rowOff>24938</xdr:rowOff>
                  </to>
                </anchor>
              </controlPr>
            </control>
          </mc:Choice>
        </mc:AlternateContent>
        <mc:AlternateContent xmlns:mc="http://schemas.openxmlformats.org/markup-compatibility/2006">
          <mc:Choice Requires="x14">
            <control shapeId="1040" r:id="rId13" name="Check Box 16">
              <controlPr defaultSize="0" autoFill="0" autoLine="0" autoPict="0" altText="">
                <anchor moveWithCells="1">
                  <from>
                    <xdr:col>8</xdr:col>
                    <xdr:colOff>49876</xdr:colOff>
                    <xdr:row>20</xdr:row>
                    <xdr:rowOff>0</xdr:rowOff>
                  </from>
                  <to>
                    <xdr:col>10</xdr:col>
                    <xdr:colOff>0</xdr:colOff>
                    <xdr:row>21</xdr:row>
                    <xdr:rowOff>24938</xdr:rowOff>
                  </to>
                </anchor>
              </controlPr>
            </control>
          </mc:Choice>
        </mc:AlternateContent>
        <mc:AlternateContent xmlns:mc="http://schemas.openxmlformats.org/markup-compatibility/2006">
          <mc:Choice Requires="x14">
            <control shapeId="1042" r:id="rId14" name="Check Box 18">
              <controlPr defaultSize="0" autoFill="0" autoLine="0" autoPict="0" altText="">
                <anchor moveWithCells="1">
                  <from>
                    <xdr:col>8</xdr:col>
                    <xdr:colOff>49876</xdr:colOff>
                    <xdr:row>33</xdr:row>
                    <xdr:rowOff>0</xdr:rowOff>
                  </from>
                  <to>
                    <xdr:col>10</xdr:col>
                    <xdr:colOff>0</xdr:colOff>
                    <xdr:row>34</xdr:row>
                    <xdr:rowOff>16625</xdr:rowOff>
                  </to>
                </anchor>
              </controlPr>
            </control>
          </mc:Choice>
        </mc:AlternateContent>
        <mc:AlternateContent xmlns:mc="http://schemas.openxmlformats.org/markup-compatibility/2006">
          <mc:Choice Requires="x14">
            <control shapeId="1043" r:id="rId15" name="Check Box 19">
              <controlPr defaultSize="0" autoFill="0" autoLine="0" autoPict="0" altText="">
                <anchor moveWithCells="1">
                  <from>
                    <xdr:col>8</xdr:col>
                    <xdr:colOff>49876</xdr:colOff>
                    <xdr:row>34</xdr:row>
                    <xdr:rowOff>0</xdr:rowOff>
                  </from>
                  <to>
                    <xdr:col>10</xdr:col>
                    <xdr:colOff>0</xdr:colOff>
                    <xdr:row>35</xdr:row>
                    <xdr:rowOff>24938</xdr:rowOff>
                  </to>
                </anchor>
              </controlPr>
            </control>
          </mc:Choice>
        </mc:AlternateContent>
        <mc:AlternateContent xmlns:mc="http://schemas.openxmlformats.org/markup-compatibility/2006">
          <mc:Choice Requires="x14">
            <control shapeId="1044" r:id="rId16" name="Check Box 20">
              <controlPr defaultSize="0" autoFill="0" autoLine="0" autoPict="0" altText="">
                <anchor moveWithCells="1">
                  <from>
                    <xdr:col>8</xdr:col>
                    <xdr:colOff>49876</xdr:colOff>
                    <xdr:row>35</xdr:row>
                    <xdr:rowOff>0</xdr:rowOff>
                  </from>
                  <to>
                    <xdr:col>10</xdr:col>
                    <xdr:colOff>0</xdr:colOff>
                    <xdr:row>36</xdr:row>
                    <xdr:rowOff>16625</xdr:rowOff>
                  </to>
                </anchor>
              </controlPr>
            </control>
          </mc:Choice>
        </mc:AlternateContent>
        <mc:AlternateContent xmlns:mc="http://schemas.openxmlformats.org/markup-compatibility/2006">
          <mc:Choice Requires="x14">
            <control shapeId="1045" r:id="rId17" name="Check Box 21">
              <controlPr defaultSize="0" autoFill="0" autoLine="0" autoPict="0" altText="">
                <anchor moveWithCells="1">
                  <from>
                    <xdr:col>8</xdr:col>
                    <xdr:colOff>49876</xdr:colOff>
                    <xdr:row>36</xdr:row>
                    <xdr:rowOff>0</xdr:rowOff>
                  </from>
                  <to>
                    <xdr:col>10</xdr:col>
                    <xdr:colOff>0</xdr:colOff>
                    <xdr:row>37</xdr:row>
                    <xdr:rowOff>24938</xdr:rowOff>
                  </to>
                </anchor>
              </controlPr>
            </control>
          </mc:Choice>
        </mc:AlternateContent>
        <mc:AlternateContent xmlns:mc="http://schemas.openxmlformats.org/markup-compatibility/2006">
          <mc:Choice Requires="x14">
            <control shapeId="1046" r:id="rId18" name="Check Box 22">
              <controlPr defaultSize="0" autoFill="0" autoLine="0" autoPict="0" altText="">
                <anchor moveWithCells="1">
                  <from>
                    <xdr:col>8</xdr:col>
                    <xdr:colOff>49876</xdr:colOff>
                    <xdr:row>37</xdr:row>
                    <xdr:rowOff>0</xdr:rowOff>
                  </from>
                  <to>
                    <xdr:col>10</xdr:col>
                    <xdr:colOff>0</xdr:colOff>
                    <xdr:row>38</xdr:row>
                    <xdr:rowOff>24938</xdr:rowOff>
                  </to>
                </anchor>
              </controlPr>
            </control>
          </mc:Choice>
        </mc:AlternateContent>
        <mc:AlternateContent xmlns:mc="http://schemas.openxmlformats.org/markup-compatibility/2006">
          <mc:Choice Requires="x14">
            <control shapeId="1047" r:id="rId19" name="Check Box 23">
              <controlPr defaultSize="0" autoFill="0" autoLine="0" autoPict="0" altText="">
                <anchor moveWithCells="1">
                  <from>
                    <xdr:col>8</xdr:col>
                    <xdr:colOff>49876</xdr:colOff>
                    <xdr:row>37</xdr:row>
                    <xdr:rowOff>0</xdr:rowOff>
                  </from>
                  <to>
                    <xdr:col>10</xdr:col>
                    <xdr:colOff>0</xdr:colOff>
                    <xdr:row>38</xdr:row>
                    <xdr:rowOff>24938</xdr:rowOff>
                  </to>
                </anchor>
              </controlPr>
            </control>
          </mc:Choice>
        </mc:AlternateContent>
        <mc:AlternateContent xmlns:mc="http://schemas.openxmlformats.org/markup-compatibility/2006">
          <mc:Choice Requires="x14">
            <control shapeId="1048" r:id="rId20" name="Check Box 24">
              <controlPr defaultSize="0" autoFill="0" autoLine="0" autoPict="0" altText="">
                <anchor moveWithCells="1">
                  <from>
                    <xdr:col>8</xdr:col>
                    <xdr:colOff>49876</xdr:colOff>
                    <xdr:row>40</xdr:row>
                    <xdr:rowOff>0</xdr:rowOff>
                  </from>
                  <to>
                    <xdr:col>10</xdr:col>
                    <xdr:colOff>0</xdr:colOff>
                    <xdr:row>41</xdr:row>
                    <xdr:rowOff>16625</xdr:rowOff>
                  </to>
                </anchor>
              </controlPr>
            </control>
          </mc:Choice>
        </mc:AlternateContent>
        <mc:AlternateContent xmlns:mc="http://schemas.openxmlformats.org/markup-compatibility/2006">
          <mc:Choice Requires="x14">
            <control shapeId="1054" r:id="rId21" name="Check Box 30">
              <controlPr defaultSize="0" autoFill="0" autoLine="0" autoPict="0" altText="">
                <anchor moveWithCells="1">
                  <from>
                    <xdr:col>15</xdr:col>
                    <xdr:colOff>41564</xdr:colOff>
                    <xdr:row>41</xdr:row>
                    <xdr:rowOff>0</xdr:rowOff>
                  </from>
                  <to>
                    <xdr:col>16</xdr:col>
                    <xdr:colOff>58189</xdr:colOff>
                    <xdr:row>42</xdr:row>
                    <xdr:rowOff>16625</xdr:rowOff>
                  </to>
                </anchor>
              </controlPr>
            </control>
          </mc:Choice>
        </mc:AlternateContent>
        <mc:AlternateContent xmlns:mc="http://schemas.openxmlformats.org/markup-compatibility/2006">
          <mc:Choice Requires="x14">
            <control shapeId="1055" r:id="rId22" name="Check Box 31">
              <controlPr defaultSize="0" autoFill="0" autoLine="0" autoPict="0" altText="">
                <anchor moveWithCells="1">
                  <from>
                    <xdr:col>15</xdr:col>
                    <xdr:colOff>41564</xdr:colOff>
                    <xdr:row>40</xdr:row>
                    <xdr:rowOff>0</xdr:rowOff>
                  </from>
                  <to>
                    <xdr:col>16</xdr:col>
                    <xdr:colOff>58189</xdr:colOff>
                    <xdr:row>41</xdr:row>
                    <xdr:rowOff>16625</xdr:rowOff>
                  </to>
                </anchor>
              </controlPr>
            </control>
          </mc:Choice>
        </mc:AlternateContent>
        <mc:AlternateContent xmlns:mc="http://schemas.openxmlformats.org/markup-compatibility/2006">
          <mc:Choice Requires="x14">
            <control shapeId="1056" r:id="rId23" name="Check Box 32">
              <controlPr defaultSize="0" autoFill="0" autoLine="0" autoPict="0" altText="">
                <anchor moveWithCells="1">
                  <from>
                    <xdr:col>15</xdr:col>
                    <xdr:colOff>41564</xdr:colOff>
                    <xdr:row>39</xdr:row>
                    <xdr:rowOff>0</xdr:rowOff>
                  </from>
                  <to>
                    <xdr:col>16</xdr:col>
                    <xdr:colOff>58189</xdr:colOff>
                    <xdr:row>40</xdr:row>
                    <xdr:rowOff>24938</xdr:rowOff>
                  </to>
                </anchor>
              </controlPr>
            </control>
          </mc:Choice>
        </mc:AlternateContent>
        <mc:AlternateContent xmlns:mc="http://schemas.openxmlformats.org/markup-compatibility/2006">
          <mc:Choice Requires="x14">
            <control shapeId="1057" r:id="rId24" name="Check Box 33">
              <controlPr defaultSize="0" autoFill="0" autoLine="0" autoPict="0" altText="">
                <anchor moveWithCells="1">
                  <from>
                    <xdr:col>15</xdr:col>
                    <xdr:colOff>41564</xdr:colOff>
                    <xdr:row>38</xdr:row>
                    <xdr:rowOff>0</xdr:rowOff>
                  </from>
                  <to>
                    <xdr:col>16</xdr:col>
                    <xdr:colOff>58189</xdr:colOff>
                    <xdr:row>39</xdr:row>
                    <xdr:rowOff>24938</xdr:rowOff>
                  </to>
                </anchor>
              </controlPr>
            </control>
          </mc:Choice>
        </mc:AlternateContent>
        <mc:AlternateContent xmlns:mc="http://schemas.openxmlformats.org/markup-compatibility/2006">
          <mc:Choice Requires="x14">
            <control shapeId="1058" r:id="rId25" name="Check Box 34">
              <controlPr defaultSize="0" autoFill="0" autoLine="0" autoPict="0" altText="">
                <anchor moveWithCells="1">
                  <from>
                    <xdr:col>15</xdr:col>
                    <xdr:colOff>41564</xdr:colOff>
                    <xdr:row>37</xdr:row>
                    <xdr:rowOff>0</xdr:rowOff>
                  </from>
                  <to>
                    <xdr:col>16</xdr:col>
                    <xdr:colOff>58189</xdr:colOff>
                    <xdr:row>38</xdr:row>
                    <xdr:rowOff>24938</xdr:rowOff>
                  </to>
                </anchor>
              </controlPr>
            </control>
          </mc:Choice>
        </mc:AlternateContent>
        <mc:AlternateContent xmlns:mc="http://schemas.openxmlformats.org/markup-compatibility/2006">
          <mc:Choice Requires="x14">
            <control shapeId="1060" r:id="rId26" name="Check Box 36">
              <controlPr defaultSize="0" autoFill="0" autoLine="0" autoPict="0" altText="">
                <anchor moveWithCells="1">
                  <from>
                    <xdr:col>15</xdr:col>
                    <xdr:colOff>41564</xdr:colOff>
                    <xdr:row>31</xdr:row>
                    <xdr:rowOff>0</xdr:rowOff>
                  </from>
                  <to>
                    <xdr:col>16</xdr:col>
                    <xdr:colOff>58189</xdr:colOff>
                    <xdr:row>32</xdr:row>
                    <xdr:rowOff>16625</xdr:rowOff>
                  </to>
                </anchor>
              </controlPr>
            </control>
          </mc:Choice>
        </mc:AlternateContent>
        <mc:AlternateContent xmlns:mc="http://schemas.openxmlformats.org/markup-compatibility/2006">
          <mc:Choice Requires="x14">
            <control shapeId="1061" r:id="rId27" name="Check Box 37">
              <controlPr defaultSize="0" autoFill="0" autoLine="0" autoPict="0" altText="">
                <anchor moveWithCells="1">
                  <from>
                    <xdr:col>15</xdr:col>
                    <xdr:colOff>41564</xdr:colOff>
                    <xdr:row>30</xdr:row>
                    <xdr:rowOff>0</xdr:rowOff>
                  </from>
                  <to>
                    <xdr:col>16</xdr:col>
                    <xdr:colOff>58189</xdr:colOff>
                    <xdr:row>31</xdr:row>
                    <xdr:rowOff>16625</xdr:rowOff>
                  </to>
                </anchor>
              </controlPr>
            </control>
          </mc:Choice>
        </mc:AlternateContent>
        <mc:AlternateContent xmlns:mc="http://schemas.openxmlformats.org/markup-compatibility/2006">
          <mc:Choice Requires="x14">
            <control shapeId="1062" r:id="rId28" name="Check Box 38">
              <controlPr defaultSize="0" autoFill="0" autoLine="0" autoPict="0" altText="">
                <anchor moveWithCells="1">
                  <from>
                    <xdr:col>15</xdr:col>
                    <xdr:colOff>41564</xdr:colOff>
                    <xdr:row>29</xdr:row>
                    <xdr:rowOff>0</xdr:rowOff>
                  </from>
                  <to>
                    <xdr:col>16</xdr:col>
                    <xdr:colOff>58189</xdr:colOff>
                    <xdr:row>30</xdr:row>
                    <xdr:rowOff>16625</xdr:rowOff>
                  </to>
                </anchor>
              </controlPr>
            </control>
          </mc:Choice>
        </mc:AlternateContent>
        <mc:AlternateContent xmlns:mc="http://schemas.openxmlformats.org/markup-compatibility/2006">
          <mc:Choice Requires="x14">
            <control shapeId="1063" r:id="rId29" name="Check Box 39">
              <controlPr defaultSize="0" autoFill="0" autoLine="0" autoPict="0" altText="">
                <anchor moveWithCells="1">
                  <from>
                    <xdr:col>15</xdr:col>
                    <xdr:colOff>41564</xdr:colOff>
                    <xdr:row>28</xdr:row>
                    <xdr:rowOff>0</xdr:rowOff>
                  </from>
                  <to>
                    <xdr:col>16</xdr:col>
                    <xdr:colOff>58189</xdr:colOff>
                    <xdr:row>29</xdr:row>
                    <xdr:rowOff>24938</xdr:rowOff>
                  </to>
                </anchor>
              </controlPr>
            </control>
          </mc:Choice>
        </mc:AlternateContent>
        <mc:AlternateContent xmlns:mc="http://schemas.openxmlformats.org/markup-compatibility/2006">
          <mc:Choice Requires="x14">
            <control shapeId="1064" r:id="rId30" name="Check Box 40">
              <controlPr defaultSize="0" autoFill="0" autoLine="0" autoPict="0" altText="">
                <anchor moveWithCells="1">
                  <from>
                    <xdr:col>15</xdr:col>
                    <xdr:colOff>41564</xdr:colOff>
                    <xdr:row>27</xdr:row>
                    <xdr:rowOff>0</xdr:rowOff>
                  </from>
                  <to>
                    <xdr:col>16</xdr:col>
                    <xdr:colOff>58189</xdr:colOff>
                    <xdr:row>28</xdr:row>
                    <xdr:rowOff>16625</xdr:rowOff>
                  </to>
                </anchor>
              </controlPr>
            </control>
          </mc:Choice>
        </mc:AlternateContent>
        <mc:AlternateContent xmlns:mc="http://schemas.openxmlformats.org/markup-compatibility/2006">
          <mc:Choice Requires="x14">
            <control shapeId="1065" r:id="rId31" name="Check Box 41">
              <controlPr defaultSize="0" autoFill="0" autoLine="0" autoPict="0" altText="">
                <anchor moveWithCells="1">
                  <from>
                    <xdr:col>15</xdr:col>
                    <xdr:colOff>41564</xdr:colOff>
                    <xdr:row>26</xdr:row>
                    <xdr:rowOff>0</xdr:rowOff>
                  </from>
                  <to>
                    <xdr:col>16</xdr:col>
                    <xdr:colOff>58189</xdr:colOff>
                    <xdr:row>27</xdr:row>
                    <xdr:rowOff>16625</xdr:rowOff>
                  </to>
                </anchor>
              </controlPr>
            </control>
          </mc:Choice>
        </mc:AlternateContent>
        <mc:AlternateContent xmlns:mc="http://schemas.openxmlformats.org/markup-compatibility/2006">
          <mc:Choice Requires="x14">
            <control shapeId="1066" r:id="rId32" name="Check Box 42">
              <controlPr defaultSize="0" autoFill="0" autoLine="0" autoPict="0" altText="">
                <anchor moveWithCells="1">
                  <from>
                    <xdr:col>15</xdr:col>
                    <xdr:colOff>41564</xdr:colOff>
                    <xdr:row>25</xdr:row>
                    <xdr:rowOff>0</xdr:rowOff>
                  </from>
                  <to>
                    <xdr:col>16</xdr:col>
                    <xdr:colOff>58189</xdr:colOff>
                    <xdr:row>26</xdr:row>
                    <xdr:rowOff>8313</xdr:rowOff>
                  </to>
                </anchor>
              </controlPr>
            </control>
          </mc:Choice>
        </mc:AlternateContent>
        <mc:AlternateContent xmlns:mc="http://schemas.openxmlformats.org/markup-compatibility/2006">
          <mc:Choice Requires="x14">
            <control shapeId="1067" r:id="rId33" name="Check Box 43">
              <controlPr defaultSize="0" autoFill="0" autoLine="0" autoPict="0" altText="">
                <anchor moveWithCells="1">
                  <from>
                    <xdr:col>15</xdr:col>
                    <xdr:colOff>41564</xdr:colOff>
                    <xdr:row>24</xdr:row>
                    <xdr:rowOff>0</xdr:rowOff>
                  </from>
                  <to>
                    <xdr:col>16</xdr:col>
                    <xdr:colOff>58189</xdr:colOff>
                    <xdr:row>25</xdr:row>
                    <xdr:rowOff>16625</xdr:rowOff>
                  </to>
                </anchor>
              </controlPr>
            </control>
          </mc:Choice>
        </mc:AlternateContent>
        <mc:AlternateContent xmlns:mc="http://schemas.openxmlformats.org/markup-compatibility/2006">
          <mc:Choice Requires="x14">
            <control shapeId="1068" r:id="rId34" name="Check Box 44">
              <controlPr defaultSize="0" autoFill="0" autoLine="0" autoPict="0" altText="">
                <anchor moveWithCells="1">
                  <from>
                    <xdr:col>15</xdr:col>
                    <xdr:colOff>41564</xdr:colOff>
                    <xdr:row>23</xdr:row>
                    <xdr:rowOff>0</xdr:rowOff>
                  </from>
                  <to>
                    <xdr:col>16</xdr:col>
                    <xdr:colOff>58189</xdr:colOff>
                    <xdr:row>24</xdr:row>
                    <xdr:rowOff>16625</xdr:rowOff>
                  </to>
                </anchor>
              </controlPr>
            </control>
          </mc:Choice>
        </mc:AlternateContent>
        <mc:AlternateContent xmlns:mc="http://schemas.openxmlformats.org/markup-compatibility/2006">
          <mc:Choice Requires="x14">
            <control shapeId="1069" r:id="rId35" name="Check Box 45">
              <controlPr defaultSize="0" autoFill="0" autoLine="0" autoPict="0" altText="">
                <anchor moveWithCells="1">
                  <from>
                    <xdr:col>15</xdr:col>
                    <xdr:colOff>41564</xdr:colOff>
                    <xdr:row>22</xdr:row>
                    <xdr:rowOff>0</xdr:rowOff>
                  </from>
                  <to>
                    <xdr:col>16</xdr:col>
                    <xdr:colOff>58189</xdr:colOff>
                    <xdr:row>23</xdr:row>
                    <xdr:rowOff>16625</xdr:rowOff>
                  </to>
                </anchor>
              </controlPr>
            </control>
          </mc:Choice>
        </mc:AlternateContent>
        <mc:AlternateContent xmlns:mc="http://schemas.openxmlformats.org/markup-compatibility/2006">
          <mc:Choice Requires="x14">
            <control shapeId="1070" r:id="rId36" name="Check Box 46">
              <controlPr defaultSize="0" autoFill="0" autoLine="0" autoPict="0" altText="">
                <anchor moveWithCells="1">
                  <from>
                    <xdr:col>15</xdr:col>
                    <xdr:colOff>41564</xdr:colOff>
                    <xdr:row>21</xdr:row>
                    <xdr:rowOff>0</xdr:rowOff>
                  </from>
                  <to>
                    <xdr:col>16</xdr:col>
                    <xdr:colOff>58189</xdr:colOff>
                    <xdr:row>22</xdr:row>
                    <xdr:rowOff>16625</xdr:rowOff>
                  </to>
                </anchor>
              </controlPr>
            </control>
          </mc:Choice>
        </mc:AlternateContent>
        <mc:AlternateContent xmlns:mc="http://schemas.openxmlformats.org/markup-compatibility/2006">
          <mc:Choice Requires="x14">
            <control shapeId="1071" r:id="rId37" name="Check Box 47">
              <controlPr defaultSize="0" autoFill="0" autoLine="0" autoPict="0" altText="">
                <anchor moveWithCells="1">
                  <from>
                    <xdr:col>15</xdr:col>
                    <xdr:colOff>41564</xdr:colOff>
                    <xdr:row>20</xdr:row>
                    <xdr:rowOff>0</xdr:rowOff>
                  </from>
                  <to>
                    <xdr:col>16</xdr:col>
                    <xdr:colOff>58189</xdr:colOff>
                    <xdr:row>21</xdr:row>
                    <xdr:rowOff>16625</xdr:rowOff>
                  </to>
                </anchor>
              </controlPr>
            </control>
          </mc:Choice>
        </mc:AlternateContent>
        <mc:AlternateContent xmlns:mc="http://schemas.openxmlformats.org/markup-compatibility/2006">
          <mc:Choice Requires="x14">
            <control shapeId="1072" r:id="rId38" name="Check Box 48">
              <controlPr defaultSize="0" autoFill="0" autoLine="0" autoPict="0" altText="">
                <anchor moveWithCells="1">
                  <from>
                    <xdr:col>15</xdr:col>
                    <xdr:colOff>41564</xdr:colOff>
                    <xdr:row>19</xdr:row>
                    <xdr:rowOff>0</xdr:rowOff>
                  </from>
                  <to>
                    <xdr:col>16</xdr:col>
                    <xdr:colOff>58189</xdr:colOff>
                    <xdr:row>20</xdr:row>
                    <xdr:rowOff>24938</xdr:rowOff>
                  </to>
                </anchor>
              </controlPr>
            </control>
          </mc:Choice>
        </mc:AlternateContent>
        <mc:AlternateContent xmlns:mc="http://schemas.openxmlformats.org/markup-compatibility/2006">
          <mc:Choice Requires="x14">
            <control shapeId="1073" r:id="rId39" name="Check Box 49">
              <controlPr defaultSize="0" autoFill="0" autoLine="0" autoPict="0" altText="">
                <anchor moveWithCells="1">
                  <from>
                    <xdr:col>15</xdr:col>
                    <xdr:colOff>41564</xdr:colOff>
                    <xdr:row>16</xdr:row>
                    <xdr:rowOff>0</xdr:rowOff>
                  </from>
                  <to>
                    <xdr:col>16</xdr:col>
                    <xdr:colOff>58189</xdr:colOff>
                    <xdr:row>17</xdr:row>
                    <xdr:rowOff>24938</xdr:rowOff>
                  </to>
                </anchor>
              </controlPr>
            </control>
          </mc:Choice>
        </mc:AlternateContent>
        <mc:AlternateContent xmlns:mc="http://schemas.openxmlformats.org/markup-compatibility/2006">
          <mc:Choice Requires="x14">
            <control shapeId="1075" r:id="rId40" name="Check Box 51">
              <controlPr defaultSize="0" autoFill="0" autoLine="0" autoPict="0" altText="">
                <anchor moveWithCells="1">
                  <from>
                    <xdr:col>15</xdr:col>
                    <xdr:colOff>41564</xdr:colOff>
                    <xdr:row>18</xdr:row>
                    <xdr:rowOff>0</xdr:rowOff>
                  </from>
                  <to>
                    <xdr:col>16</xdr:col>
                    <xdr:colOff>58189</xdr:colOff>
                    <xdr:row>19</xdr:row>
                    <xdr:rowOff>16625</xdr:rowOff>
                  </to>
                </anchor>
              </controlPr>
            </control>
          </mc:Choice>
        </mc:AlternateContent>
        <mc:AlternateContent xmlns:mc="http://schemas.openxmlformats.org/markup-compatibility/2006">
          <mc:Choice Requires="x14">
            <control shapeId="1076" r:id="rId41" name="Check Box 52">
              <controlPr defaultSize="0" autoFill="0" autoLine="0" autoPict="0" altText="">
                <anchor moveWithCells="1">
                  <from>
                    <xdr:col>15</xdr:col>
                    <xdr:colOff>41564</xdr:colOff>
                    <xdr:row>16</xdr:row>
                    <xdr:rowOff>0</xdr:rowOff>
                  </from>
                  <to>
                    <xdr:col>16</xdr:col>
                    <xdr:colOff>58189</xdr:colOff>
                    <xdr:row>17</xdr:row>
                    <xdr:rowOff>24938</xdr:rowOff>
                  </to>
                </anchor>
              </controlPr>
            </control>
          </mc:Choice>
        </mc:AlternateContent>
        <mc:AlternateContent xmlns:mc="http://schemas.openxmlformats.org/markup-compatibility/2006">
          <mc:Choice Requires="x14">
            <control shapeId="1077" r:id="rId42" name="Check Box 53">
              <controlPr defaultSize="0" autoFill="0" autoLine="0" autoPict="0" altText="">
                <anchor moveWithCells="1">
                  <from>
                    <xdr:col>15</xdr:col>
                    <xdr:colOff>41564</xdr:colOff>
                    <xdr:row>12</xdr:row>
                    <xdr:rowOff>0</xdr:rowOff>
                  </from>
                  <to>
                    <xdr:col>16</xdr:col>
                    <xdr:colOff>58189</xdr:colOff>
                    <xdr:row>13</xdr:row>
                    <xdr:rowOff>16625</xdr:rowOff>
                  </to>
                </anchor>
              </controlPr>
            </control>
          </mc:Choice>
        </mc:AlternateContent>
        <mc:AlternateContent xmlns:mc="http://schemas.openxmlformats.org/markup-compatibility/2006">
          <mc:Choice Requires="x14">
            <control shapeId="1078" r:id="rId43" name="Check Box 54">
              <controlPr defaultSize="0" autoFill="0" autoLine="0" autoPict="0" altText="">
                <anchor moveWithCells="1">
                  <from>
                    <xdr:col>15</xdr:col>
                    <xdr:colOff>41564</xdr:colOff>
                    <xdr:row>11</xdr:row>
                    <xdr:rowOff>0</xdr:rowOff>
                  </from>
                  <to>
                    <xdr:col>16</xdr:col>
                    <xdr:colOff>58189</xdr:colOff>
                    <xdr:row>12</xdr:row>
                    <xdr:rowOff>24938</xdr:rowOff>
                  </to>
                </anchor>
              </controlPr>
            </control>
          </mc:Choice>
        </mc:AlternateContent>
        <mc:AlternateContent xmlns:mc="http://schemas.openxmlformats.org/markup-compatibility/2006">
          <mc:Choice Requires="x14">
            <control shapeId="1079" r:id="rId44" name="Check Box 55">
              <controlPr defaultSize="0" autoFill="0" autoLine="0" autoPict="0" altText="">
                <anchor moveWithCells="1">
                  <from>
                    <xdr:col>15</xdr:col>
                    <xdr:colOff>41564</xdr:colOff>
                    <xdr:row>10</xdr:row>
                    <xdr:rowOff>0</xdr:rowOff>
                  </from>
                  <to>
                    <xdr:col>16</xdr:col>
                    <xdr:colOff>58189</xdr:colOff>
                    <xdr:row>11</xdr:row>
                    <xdr:rowOff>24938</xdr:rowOff>
                  </to>
                </anchor>
              </controlPr>
            </control>
          </mc:Choice>
        </mc:AlternateContent>
        <mc:AlternateContent xmlns:mc="http://schemas.openxmlformats.org/markup-compatibility/2006">
          <mc:Choice Requires="x14">
            <control shapeId="1081" r:id="rId45" name="Check Box 57">
              <controlPr defaultSize="0" autoFill="0" autoLine="0" autoPict="0" altText="">
                <anchor moveWithCells="1">
                  <from>
                    <xdr:col>15</xdr:col>
                    <xdr:colOff>41564</xdr:colOff>
                    <xdr:row>7</xdr:row>
                    <xdr:rowOff>0</xdr:rowOff>
                  </from>
                  <to>
                    <xdr:col>16</xdr:col>
                    <xdr:colOff>58189</xdr:colOff>
                    <xdr:row>8</xdr:row>
                    <xdr:rowOff>24938</xdr:rowOff>
                  </to>
                </anchor>
              </controlPr>
            </control>
          </mc:Choice>
        </mc:AlternateContent>
        <mc:AlternateContent xmlns:mc="http://schemas.openxmlformats.org/markup-compatibility/2006">
          <mc:Choice Requires="x14">
            <control shapeId="1082" r:id="rId46" name="Check Box 58">
              <controlPr defaultSize="0" autoFill="0" autoLine="0" autoPict="0" altText="">
                <anchor moveWithCells="1">
                  <from>
                    <xdr:col>15</xdr:col>
                    <xdr:colOff>41564</xdr:colOff>
                    <xdr:row>7</xdr:row>
                    <xdr:rowOff>0</xdr:rowOff>
                  </from>
                  <to>
                    <xdr:col>16</xdr:col>
                    <xdr:colOff>58189</xdr:colOff>
                    <xdr:row>8</xdr:row>
                    <xdr:rowOff>24938</xdr:rowOff>
                  </to>
                </anchor>
              </controlPr>
            </control>
          </mc:Choice>
        </mc:AlternateContent>
        <mc:AlternateContent xmlns:mc="http://schemas.openxmlformats.org/markup-compatibility/2006">
          <mc:Choice Requires="x14">
            <control shapeId="1083" r:id="rId47" name="Check Box 59">
              <controlPr defaultSize="0" autoFill="0" autoLine="0" autoPict="0" altText="">
                <anchor moveWithCells="1">
                  <from>
                    <xdr:col>15</xdr:col>
                    <xdr:colOff>41564</xdr:colOff>
                    <xdr:row>5</xdr:row>
                    <xdr:rowOff>108065</xdr:rowOff>
                  </from>
                  <to>
                    <xdr:col>16</xdr:col>
                    <xdr:colOff>58189</xdr:colOff>
                    <xdr:row>6</xdr:row>
                    <xdr:rowOff>141316</xdr:rowOff>
                  </to>
                </anchor>
              </controlPr>
            </control>
          </mc:Choice>
        </mc:AlternateContent>
        <mc:AlternateContent xmlns:mc="http://schemas.openxmlformats.org/markup-compatibility/2006">
          <mc:Choice Requires="x14">
            <control shapeId="1087" r:id="rId48" name="Check Box 63">
              <controlPr defaultSize="0" autoFill="0" autoLine="0" autoPict="0" altText="">
                <anchor moveWithCells="1">
                  <from>
                    <xdr:col>15</xdr:col>
                    <xdr:colOff>41564</xdr:colOff>
                    <xdr:row>42</xdr:row>
                    <xdr:rowOff>0</xdr:rowOff>
                  </from>
                  <to>
                    <xdr:col>16</xdr:col>
                    <xdr:colOff>58189</xdr:colOff>
                    <xdr:row>43</xdr:row>
                    <xdr:rowOff>33251</xdr:rowOff>
                  </to>
                </anchor>
              </controlPr>
            </control>
          </mc:Choice>
        </mc:AlternateContent>
        <mc:AlternateContent xmlns:mc="http://schemas.openxmlformats.org/markup-compatibility/2006">
          <mc:Choice Requires="x14">
            <control shapeId="1084" r:id="rId49" name="Check Box 60">
              <controlPr defaultSize="0" autoFill="0" autoLine="0" autoPict="0" altText="">
                <anchor moveWithCells="1">
                  <from>
                    <xdr:col>15</xdr:col>
                    <xdr:colOff>41564</xdr:colOff>
                    <xdr:row>34</xdr:row>
                    <xdr:rowOff>0</xdr:rowOff>
                  </from>
                  <to>
                    <xdr:col>16</xdr:col>
                    <xdr:colOff>58189</xdr:colOff>
                    <xdr:row>35</xdr:row>
                    <xdr:rowOff>24938</xdr:rowOff>
                  </to>
                </anchor>
              </controlPr>
            </control>
          </mc:Choice>
        </mc:AlternateContent>
        <mc:AlternateContent xmlns:mc="http://schemas.openxmlformats.org/markup-compatibility/2006">
          <mc:Choice Requires="x14">
            <control shapeId="1085" r:id="rId50" name="Check Box 61">
              <controlPr defaultSize="0" autoFill="0" autoLine="0" autoPict="0" altText="">
                <anchor moveWithCells="1">
                  <from>
                    <xdr:col>15</xdr:col>
                    <xdr:colOff>41564</xdr:colOff>
                    <xdr:row>33</xdr:row>
                    <xdr:rowOff>0</xdr:rowOff>
                  </from>
                  <to>
                    <xdr:col>16</xdr:col>
                    <xdr:colOff>58189</xdr:colOff>
                    <xdr:row>34</xdr:row>
                    <xdr:rowOff>24938</xdr:rowOff>
                  </to>
                </anchor>
              </controlPr>
            </control>
          </mc:Choice>
        </mc:AlternateContent>
        <mc:AlternateContent xmlns:mc="http://schemas.openxmlformats.org/markup-compatibility/2006">
          <mc:Choice Requires="x14">
            <control shapeId="1094" r:id="rId51" name="Check Box 70">
              <controlPr defaultSize="0" autoFill="0" autoLine="0" autoPict="0" altText="">
                <anchor moveWithCells="1">
                  <from>
                    <xdr:col>8</xdr:col>
                    <xdr:colOff>49876</xdr:colOff>
                    <xdr:row>16</xdr:row>
                    <xdr:rowOff>83127</xdr:rowOff>
                  </from>
                  <to>
                    <xdr:col>10</xdr:col>
                    <xdr:colOff>0</xdr:colOff>
                    <xdr:row>17</xdr:row>
                    <xdr:rowOff>108065</xdr:rowOff>
                  </to>
                </anchor>
              </controlPr>
            </control>
          </mc:Choice>
        </mc:AlternateContent>
        <mc:AlternateContent xmlns:mc="http://schemas.openxmlformats.org/markup-compatibility/2006">
          <mc:Choice Requires="x14">
            <control shapeId="1095" r:id="rId52" name="Check Box 71">
              <controlPr defaultSize="0" autoFill="0" autoLine="0" autoPict="0" altText="">
                <anchor moveWithCells="1">
                  <from>
                    <xdr:col>15</xdr:col>
                    <xdr:colOff>41564</xdr:colOff>
                    <xdr:row>8</xdr:row>
                    <xdr:rowOff>0</xdr:rowOff>
                  </from>
                  <to>
                    <xdr:col>16</xdr:col>
                    <xdr:colOff>66502</xdr:colOff>
                    <xdr:row>9</xdr:row>
                    <xdr:rowOff>16625</xdr:rowOff>
                  </to>
                </anchor>
              </controlPr>
            </control>
          </mc:Choice>
        </mc:AlternateContent>
        <mc:AlternateContent xmlns:mc="http://schemas.openxmlformats.org/markup-compatibility/2006">
          <mc:Choice Requires="x14">
            <control shapeId="1098" r:id="rId53" name="Check Box 74">
              <controlPr defaultSize="0" autoFill="0" autoLine="0" autoPict="0" altText="">
                <anchor moveWithCells="1">
                  <from>
                    <xdr:col>15</xdr:col>
                    <xdr:colOff>41564</xdr:colOff>
                    <xdr:row>12</xdr:row>
                    <xdr:rowOff>182880</xdr:rowOff>
                  </from>
                  <to>
                    <xdr:col>16</xdr:col>
                    <xdr:colOff>58189</xdr:colOff>
                    <xdr:row>14</xdr:row>
                    <xdr:rowOff>8313</xdr:rowOff>
                  </to>
                </anchor>
              </controlPr>
            </control>
          </mc:Choice>
        </mc:AlternateContent>
        <mc:AlternateContent xmlns:mc="http://schemas.openxmlformats.org/markup-compatibility/2006">
          <mc:Choice Requires="x14">
            <control shapeId="1100" r:id="rId54" name="Check Box 76">
              <controlPr defaultSize="0" autoFill="0" autoLine="0" autoPict="0" altText="">
                <anchor moveWithCells="1">
                  <from>
                    <xdr:col>15</xdr:col>
                    <xdr:colOff>41564</xdr:colOff>
                    <xdr:row>13</xdr:row>
                    <xdr:rowOff>174567</xdr:rowOff>
                  </from>
                  <to>
                    <xdr:col>16</xdr:col>
                    <xdr:colOff>58189</xdr:colOff>
                    <xdr:row>15</xdr:row>
                    <xdr:rowOff>8313</xdr:rowOff>
                  </to>
                </anchor>
              </controlPr>
            </control>
          </mc:Choice>
        </mc:AlternateContent>
        <mc:AlternateContent xmlns:mc="http://schemas.openxmlformats.org/markup-compatibility/2006">
          <mc:Choice Requires="x14">
            <control shapeId="1102" r:id="rId55" name="Check Box 78">
              <controlPr defaultSize="0" autoFill="0" autoLine="0" autoPict="0" altText="">
                <anchor moveWithCells="1">
                  <from>
                    <xdr:col>8</xdr:col>
                    <xdr:colOff>49876</xdr:colOff>
                    <xdr:row>31</xdr:row>
                    <xdr:rowOff>91440</xdr:rowOff>
                  </from>
                  <to>
                    <xdr:col>10</xdr:col>
                    <xdr:colOff>0</xdr:colOff>
                    <xdr:row>32</xdr:row>
                    <xdr:rowOff>116378</xdr:rowOff>
                  </to>
                </anchor>
              </controlPr>
            </control>
          </mc:Choice>
        </mc:AlternateContent>
        <mc:AlternateContent xmlns:mc="http://schemas.openxmlformats.org/markup-compatibility/2006">
          <mc:Choice Requires="x14">
            <control shapeId="1103" r:id="rId56" name="Check Box 79">
              <controlPr defaultSize="0" autoFill="0" autoLine="0" autoPict="0" altText="">
                <anchor moveWithCells="1">
                  <from>
                    <xdr:col>15</xdr:col>
                    <xdr:colOff>41564</xdr:colOff>
                    <xdr:row>16</xdr:row>
                    <xdr:rowOff>182880</xdr:rowOff>
                  </from>
                  <to>
                    <xdr:col>16</xdr:col>
                    <xdr:colOff>58189</xdr:colOff>
                    <xdr:row>18</xdr:row>
                    <xdr:rowOff>16625</xdr:rowOff>
                  </to>
                </anchor>
              </controlPr>
            </control>
          </mc:Choice>
        </mc:AlternateContent>
        <mc:AlternateContent xmlns:mc="http://schemas.openxmlformats.org/markup-compatibility/2006">
          <mc:Choice Requires="x14">
            <control shapeId="1104" r:id="rId57" name="Check Box 80">
              <controlPr defaultSize="0" autoFill="0" autoLine="0" autoPict="0" altText="">
                <anchor moveWithCells="1">
                  <from>
                    <xdr:col>15</xdr:col>
                    <xdr:colOff>41564</xdr:colOff>
                    <xdr:row>36</xdr:row>
                    <xdr:rowOff>0</xdr:rowOff>
                  </from>
                  <to>
                    <xdr:col>16</xdr:col>
                    <xdr:colOff>58189</xdr:colOff>
                    <xdr:row>37</xdr:row>
                    <xdr:rowOff>24938</xdr:rowOff>
                  </to>
                </anchor>
              </controlPr>
            </control>
          </mc:Choice>
        </mc:AlternateContent>
        <mc:AlternateContent xmlns:mc="http://schemas.openxmlformats.org/markup-compatibility/2006">
          <mc:Choice Requires="x14">
            <control shapeId="1026" r:id="rId58" name="Check Box 2">
              <controlPr defaultSize="0" autoFill="0" autoLine="0" autoPict="0" altText="">
                <anchor moveWithCells="1">
                  <from>
                    <xdr:col>8</xdr:col>
                    <xdr:colOff>49876</xdr:colOff>
                    <xdr:row>9</xdr:row>
                    <xdr:rowOff>0</xdr:rowOff>
                  </from>
                  <to>
                    <xdr:col>10</xdr:col>
                    <xdr:colOff>0</xdr:colOff>
                    <xdr:row>10</xdr:row>
                    <xdr:rowOff>24938</xdr:rowOff>
                  </to>
                </anchor>
              </controlPr>
            </control>
          </mc:Choice>
        </mc:AlternateContent>
        <mc:AlternateContent xmlns:mc="http://schemas.openxmlformats.org/markup-compatibility/2006">
          <mc:Choice Requires="x14">
            <control shapeId="1105" r:id="rId59" name="Button 81">
              <controlPr defaultSize="0" print="0" autoFill="0" autoPict="0" macro="[0]!ClearCheckBoxes">
                <anchor moveWithCells="1" sizeWithCells="1">
                  <from>
                    <xdr:col>1</xdr:col>
                    <xdr:colOff>16625</xdr:colOff>
                    <xdr:row>62</xdr:row>
                    <xdr:rowOff>91440</xdr:rowOff>
                  </from>
                  <to>
                    <xdr:col>1</xdr:col>
                    <xdr:colOff>1180407</xdr:colOff>
                    <xdr:row>63</xdr:row>
                    <xdr:rowOff>133004</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49876</xdr:colOff>
                    <xdr:row>38</xdr:row>
                    <xdr:rowOff>0</xdr:rowOff>
                  </from>
                  <to>
                    <xdr:col>10</xdr:col>
                    <xdr:colOff>0</xdr:colOff>
                    <xdr:row>39</xdr:row>
                    <xdr:rowOff>24938</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8</xdr:col>
                    <xdr:colOff>49876</xdr:colOff>
                    <xdr:row>38</xdr:row>
                    <xdr:rowOff>182880</xdr:rowOff>
                  </from>
                  <to>
                    <xdr:col>10</xdr:col>
                    <xdr:colOff>0</xdr:colOff>
                    <xdr:row>40</xdr:row>
                    <xdr:rowOff>16625</xdr:rowOff>
                  </to>
                </anchor>
              </controlPr>
            </control>
          </mc:Choice>
        </mc:AlternateContent>
        <mc:AlternateContent xmlns:mc="http://schemas.openxmlformats.org/markup-compatibility/2006">
          <mc:Choice Requires="x14">
            <control shapeId="1111" r:id="rId62" name="Check Box 87">
              <controlPr defaultSize="0" autoFill="0" autoLine="0" autoPict="0" altText="">
                <anchor moveWithCells="1">
                  <from>
                    <xdr:col>15</xdr:col>
                    <xdr:colOff>41564</xdr:colOff>
                    <xdr:row>35</xdr:row>
                    <xdr:rowOff>0</xdr:rowOff>
                  </from>
                  <to>
                    <xdr:col>16</xdr:col>
                    <xdr:colOff>58189</xdr:colOff>
                    <xdr:row>36</xdr:row>
                    <xdr:rowOff>41564</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2018-03-02T17:36:56Z</cp:lastPrinted>
  <dcterms:created xsi:type="dcterms:W3CDTF">2013-05-22T17:24:28Z</dcterms:created>
  <dcterms:modified xsi:type="dcterms:W3CDTF">2024-04-12T14:00:13Z</dcterms:modified>
</cp:coreProperties>
</file>